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115" windowHeight="7500" activeTab="1"/>
  </bookViews>
  <sheets>
    <sheet name="የመለስተኛ ተሽከርካሪ ታሪፍ" sheetId="2" r:id="rId1"/>
    <sheet name="የአነስተኛ ተሽከርካሪ  ታሪፍ " sheetId="3" r:id="rId2"/>
    <sheet name="Sheet1" sheetId="4" r:id="rId3"/>
  </sheets>
  <calcPr calcId="144525"/>
</workbook>
</file>

<file path=xl/calcChain.xml><?xml version="1.0" encoding="utf-8"?>
<calcChain xmlns="http://schemas.openxmlformats.org/spreadsheetml/2006/main">
  <c r="S195" i="2" l="1"/>
  <c r="S196" i="2"/>
  <c r="S197" i="2"/>
  <c r="S198" i="2"/>
  <c r="S199" i="2"/>
  <c r="R195" i="2"/>
  <c r="R196" i="2"/>
  <c r="R197" i="2"/>
  <c r="R198" i="2"/>
  <c r="R199" i="2"/>
  <c r="Q195" i="2"/>
  <c r="Q196" i="2"/>
  <c r="Q197" i="2"/>
  <c r="Q198" i="2"/>
  <c r="Q199" i="2"/>
  <c r="P195" i="2"/>
  <c r="P196" i="2"/>
  <c r="P197" i="2"/>
  <c r="P198" i="2"/>
  <c r="P199" i="2"/>
  <c r="O195" i="2"/>
  <c r="O196" i="2"/>
  <c r="O197" i="2"/>
  <c r="O198" i="2"/>
  <c r="O199" i="2"/>
  <c r="N195" i="2"/>
  <c r="N196" i="2"/>
  <c r="N197" i="2"/>
  <c r="N198" i="2"/>
  <c r="N199" i="2"/>
  <c r="M195" i="2"/>
  <c r="M196" i="2"/>
  <c r="M197" i="2"/>
  <c r="M198" i="2"/>
  <c r="M199" i="2"/>
  <c r="L195" i="2"/>
  <c r="L196" i="2"/>
  <c r="L197" i="2"/>
  <c r="L198" i="2"/>
  <c r="L199" i="2"/>
  <c r="K195" i="2"/>
  <c r="K196" i="2"/>
  <c r="K197" i="2"/>
  <c r="K198" i="2"/>
  <c r="K199" i="2"/>
  <c r="J195" i="2"/>
  <c r="J196" i="2"/>
  <c r="J197" i="2"/>
  <c r="J198" i="2"/>
  <c r="J199" i="2"/>
  <c r="I195" i="2"/>
  <c r="I196" i="2"/>
  <c r="I197" i="2"/>
  <c r="I198" i="2"/>
  <c r="I199" i="2"/>
  <c r="H195" i="2"/>
  <c r="H196" i="2"/>
  <c r="H197" i="2"/>
  <c r="H198" i="2"/>
  <c r="H199" i="2"/>
  <c r="G198" i="2"/>
  <c r="G197" i="2"/>
  <c r="G196" i="2"/>
  <c r="R196" i="3"/>
  <c r="R197" i="3"/>
  <c r="R198" i="3"/>
  <c r="R199" i="3"/>
  <c r="R200" i="3"/>
  <c r="Q196" i="3"/>
  <c r="S196" i="3" s="1"/>
  <c r="Q197" i="3"/>
  <c r="Q198" i="3"/>
  <c r="Q199" i="3"/>
  <c r="Q200" i="3"/>
  <c r="P196" i="3"/>
  <c r="P197" i="3"/>
  <c r="S197" i="3" s="1"/>
  <c r="P198" i="3"/>
  <c r="S198" i="3" s="1"/>
  <c r="P199" i="3"/>
  <c r="S199" i="3" s="1"/>
  <c r="P200" i="3"/>
  <c r="S200" i="3" s="1"/>
  <c r="O198" i="3"/>
  <c r="O199" i="3"/>
  <c r="N196" i="3"/>
  <c r="N197" i="3"/>
  <c r="N198" i="3"/>
  <c r="N199" i="3"/>
  <c r="N200" i="3"/>
  <c r="M196" i="3"/>
  <c r="M197" i="3"/>
  <c r="O197" i="3" s="1"/>
  <c r="M198" i="3"/>
  <c r="M199" i="3"/>
  <c r="M200" i="3"/>
  <c r="O200" i="3" s="1"/>
  <c r="L196" i="3"/>
  <c r="O196" i="3" s="1"/>
  <c r="L197" i="3"/>
  <c r="L198" i="3"/>
  <c r="L199" i="3"/>
  <c r="L200" i="3"/>
  <c r="J196" i="3"/>
  <c r="J197" i="3"/>
  <c r="K197" i="3" s="1"/>
  <c r="J198" i="3"/>
  <c r="J199" i="3"/>
  <c r="J200" i="3"/>
  <c r="I196" i="3"/>
  <c r="I197" i="3"/>
  <c r="I198" i="3"/>
  <c r="I199" i="3"/>
  <c r="I200" i="3"/>
  <c r="H196" i="3"/>
  <c r="K196" i="3" s="1"/>
  <c r="H197" i="3"/>
  <c r="H198" i="3"/>
  <c r="K198" i="3" s="1"/>
  <c r="H199" i="3"/>
  <c r="K199" i="3" s="1"/>
  <c r="H200" i="3"/>
  <c r="K200" i="3" s="1"/>
  <c r="H195" i="3"/>
  <c r="G199" i="3"/>
  <c r="G198" i="3"/>
  <c r="G197" i="3"/>
  <c r="I17" i="2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S45" i="3" s="1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Q8" i="3"/>
  <c r="Q9" i="3"/>
  <c r="Q10" i="3"/>
  <c r="Q11" i="3"/>
  <c r="Q12" i="3"/>
  <c r="Q13" i="3"/>
  <c r="Q14" i="3"/>
  <c r="Q15" i="3"/>
  <c r="S15" i="3" s="1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S50" i="3" s="1"/>
  <c r="Q51" i="3"/>
  <c r="Q52" i="3"/>
  <c r="Q53" i="3"/>
  <c r="Q54" i="3"/>
  <c r="Q55" i="3"/>
  <c r="Q56" i="3"/>
  <c r="Q57" i="3"/>
  <c r="S57" i="3" s="1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S75" i="3" s="1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S99" i="3" s="1"/>
  <c r="Q100" i="3"/>
  <c r="Q101" i="3"/>
  <c r="Q102" i="3"/>
  <c r="Q103" i="3"/>
  <c r="Q104" i="3"/>
  <c r="Q105" i="3"/>
  <c r="Q106" i="3"/>
  <c r="Q107" i="3"/>
  <c r="Q108" i="3"/>
  <c r="Q109" i="3"/>
  <c r="Q110" i="3"/>
  <c r="S110" i="3" s="1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S135" i="3" s="1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S194" i="3" s="1"/>
  <c r="Q195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S259" i="3" s="1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S39" i="3" s="1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S79" i="3" s="1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S228" i="3" s="1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O66" i="3"/>
  <c r="O71" i="3"/>
  <c r="O126" i="3"/>
  <c r="O131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O53" i="3" s="1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O249" i="3" s="1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O69" i="3" s="1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O170" i="3" s="1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O230" i="3" s="1"/>
  <c r="L231" i="3"/>
  <c r="L232" i="3"/>
  <c r="O232" i="3" s="1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R7" i="3"/>
  <c r="Q7" i="3"/>
  <c r="P7" i="3"/>
  <c r="N7" i="3"/>
  <c r="M7" i="3"/>
  <c r="L7" i="3"/>
  <c r="K88" i="3"/>
  <c r="K148" i="3"/>
  <c r="K162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K69" i="3" s="1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I8" i="3"/>
  <c r="I9" i="3"/>
  <c r="I10" i="3"/>
  <c r="I11" i="3"/>
  <c r="I12" i="3"/>
  <c r="I13" i="3"/>
  <c r="I14" i="3"/>
  <c r="I15" i="3"/>
  <c r="I16" i="3"/>
  <c r="K16" i="3" s="1"/>
  <c r="I17" i="3"/>
  <c r="I18" i="3"/>
  <c r="I19" i="3"/>
  <c r="I20" i="3"/>
  <c r="I21" i="3"/>
  <c r="I22" i="3"/>
  <c r="I23" i="3"/>
  <c r="I24" i="3"/>
  <c r="I25" i="3"/>
  <c r="I26" i="3"/>
  <c r="I27" i="3"/>
  <c r="I28" i="3"/>
  <c r="K28" i="3" s="1"/>
  <c r="I29" i="3"/>
  <c r="I30" i="3"/>
  <c r="K30" i="3" s="1"/>
  <c r="I31" i="3"/>
  <c r="I32" i="3"/>
  <c r="I33" i="3"/>
  <c r="I34" i="3"/>
  <c r="I35" i="3"/>
  <c r="I36" i="3"/>
  <c r="I37" i="3"/>
  <c r="I38" i="3"/>
  <c r="I39" i="3"/>
  <c r="I40" i="3"/>
  <c r="K40" i="3" s="1"/>
  <c r="I41" i="3"/>
  <c r="I42" i="3"/>
  <c r="K42" i="3" s="1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K64" i="3" s="1"/>
  <c r="I65" i="3"/>
  <c r="I66" i="3"/>
  <c r="I67" i="3"/>
  <c r="I68" i="3"/>
  <c r="I69" i="3"/>
  <c r="I70" i="3"/>
  <c r="I71" i="3"/>
  <c r="I72" i="3"/>
  <c r="I73" i="3"/>
  <c r="I74" i="3"/>
  <c r="I75" i="3"/>
  <c r="I76" i="3"/>
  <c r="K76" i="3" s="1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K89" i="3" s="1"/>
  <c r="I90" i="3"/>
  <c r="K90" i="3" s="1"/>
  <c r="I91" i="3"/>
  <c r="I92" i="3"/>
  <c r="I93" i="3"/>
  <c r="I94" i="3"/>
  <c r="I95" i="3"/>
  <c r="I96" i="3"/>
  <c r="I97" i="3"/>
  <c r="I98" i="3"/>
  <c r="I99" i="3"/>
  <c r="I100" i="3"/>
  <c r="K100" i="3" s="1"/>
  <c r="I101" i="3"/>
  <c r="K101" i="3" s="1"/>
  <c r="I102" i="3"/>
  <c r="I103" i="3"/>
  <c r="I104" i="3"/>
  <c r="I105" i="3"/>
  <c r="I106" i="3"/>
  <c r="I107" i="3"/>
  <c r="I108" i="3"/>
  <c r="I109" i="3"/>
  <c r="I110" i="3"/>
  <c r="I111" i="3"/>
  <c r="I112" i="3"/>
  <c r="K112" i="3" s="1"/>
  <c r="I113" i="3"/>
  <c r="I114" i="3"/>
  <c r="I115" i="3"/>
  <c r="I116" i="3"/>
  <c r="I117" i="3"/>
  <c r="I118" i="3"/>
  <c r="I119" i="3"/>
  <c r="I120" i="3"/>
  <c r="I121" i="3"/>
  <c r="I122" i="3"/>
  <c r="I123" i="3"/>
  <c r="I124" i="3"/>
  <c r="K124" i="3" s="1"/>
  <c r="I125" i="3"/>
  <c r="I126" i="3"/>
  <c r="K126" i="3" s="1"/>
  <c r="I127" i="3"/>
  <c r="I128" i="3"/>
  <c r="I129" i="3"/>
  <c r="I130" i="3"/>
  <c r="I131" i="3"/>
  <c r="I132" i="3"/>
  <c r="I133" i="3"/>
  <c r="I134" i="3"/>
  <c r="I135" i="3"/>
  <c r="I136" i="3"/>
  <c r="K136" i="3" s="1"/>
  <c r="I137" i="3"/>
  <c r="K137" i="3" s="1"/>
  <c r="I138" i="3"/>
  <c r="K138" i="3" s="1"/>
  <c r="I139" i="3"/>
  <c r="I140" i="3"/>
  <c r="I141" i="3"/>
  <c r="I142" i="3"/>
  <c r="I143" i="3"/>
  <c r="I144" i="3"/>
  <c r="I145" i="3"/>
  <c r="I146" i="3"/>
  <c r="I147" i="3"/>
  <c r="I148" i="3"/>
  <c r="I149" i="3"/>
  <c r="I150" i="3"/>
  <c r="K150" i="3" s="1"/>
  <c r="I151" i="3"/>
  <c r="I152" i="3"/>
  <c r="I153" i="3"/>
  <c r="I154" i="3"/>
  <c r="I155" i="3"/>
  <c r="I156" i="3"/>
  <c r="I157" i="3"/>
  <c r="I158" i="3"/>
  <c r="I159" i="3"/>
  <c r="I160" i="3"/>
  <c r="K160" i="3" s="1"/>
  <c r="I161" i="3"/>
  <c r="I162" i="3"/>
  <c r="I163" i="3"/>
  <c r="I164" i="3"/>
  <c r="I165" i="3"/>
  <c r="I166" i="3"/>
  <c r="I167" i="3"/>
  <c r="I168" i="3"/>
  <c r="I169" i="3"/>
  <c r="I170" i="3"/>
  <c r="I171" i="3"/>
  <c r="I172" i="3"/>
  <c r="K172" i="3" s="1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K186" i="3" s="1"/>
  <c r="I187" i="3"/>
  <c r="I188" i="3"/>
  <c r="I189" i="3"/>
  <c r="I190" i="3"/>
  <c r="I191" i="3"/>
  <c r="I192" i="3"/>
  <c r="I193" i="3"/>
  <c r="I194" i="3"/>
  <c r="I195" i="3"/>
  <c r="I201" i="3"/>
  <c r="K201" i="3" s="1"/>
  <c r="I202" i="3"/>
  <c r="I203" i="3"/>
  <c r="K203" i="3" s="1"/>
  <c r="I204" i="3"/>
  <c r="I205" i="3"/>
  <c r="I206" i="3"/>
  <c r="I207" i="3"/>
  <c r="I208" i="3"/>
  <c r="I209" i="3"/>
  <c r="I210" i="3"/>
  <c r="I211" i="3"/>
  <c r="I212" i="3"/>
  <c r="I213" i="3"/>
  <c r="K213" i="3" s="1"/>
  <c r="I214" i="3"/>
  <c r="K214" i="3" s="1"/>
  <c r="I215" i="3"/>
  <c r="I216" i="3"/>
  <c r="I217" i="3"/>
  <c r="I218" i="3"/>
  <c r="I219" i="3"/>
  <c r="I220" i="3"/>
  <c r="I221" i="3"/>
  <c r="I222" i="3"/>
  <c r="I223" i="3"/>
  <c r="I224" i="3"/>
  <c r="I225" i="3"/>
  <c r="K225" i="3" s="1"/>
  <c r="I226" i="3"/>
  <c r="I227" i="3"/>
  <c r="K227" i="3" s="1"/>
  <c r="I228" i="3"/>
  <c r="I229" i="3"/>
  <c r="I230" i="3"/>
  <c r="I231" i="3"/>
  <c r="I232" i="3"/>
  <c r="I233" i="3"/>
  <c r="I234" i="3"/>
  <c r="I235" i="3"/>
  <c r="I236" i="3"/>
  <c r="I237" i="3"/>
  <c r="K237" i="3" s="1"/>
  <c r="I238" i="3"/>
  <c r="I239" i="3"/>
  <c r="K239" i="3" s="1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K261" i="3" s="1"/>
  <c r="I262" i="3"/>
  <c r="I263" i="3"/>
  <c r="I264" i="3"/>
  <c r="I265" i="3"/>
  <c r="I266" i="3"/>
  <c r="I267" i="3"/>
  <c r="I268" i="3"/>
  <c r="I269" i="3"/>
  <c r="I270" i="3"/>
  <c r="I271" i="3"/>
  <c r="I272" i="3"/>
  <c r="I273" i="3"/>
  <c r="K273" i="3" s="1"/>
  <c r="I274" i="3"/>
  <c r="I275" i="3"/>
  <c r="I276" i="3"/>
  <c r="I277" i="3"/>
  <c r="I278" i="3"/>
  <c r="I279" i="3"/>
  <c r="I280" i="3"/>
  <c r="I281" i="3"/>
  <c r="I282" i="3"/>
  <c r="I283" i="3"/>
  <c r="I284" i="3"/>
  <c r="I285" i="3"/>
  <c r="K285" i="3" s="1"/>
  <c r="I286" i="3"/>
  <c r="K286" i="3" s="1"/>
  <c r="I287" i="3"/>
  <c r="K287" i="3" s="1"/>
  <c r="I288" i="3"/>
  <c r="I289" i="3"/>
  <c r="I290" i="3"/>
  <c r="I291" i="3"/>
  <c r="I292" i="3"/>
  <c r="I293" i="3"/>
  <c r="I294" i="3"/>
  <c r="I295" i="3"/>
  <c r="H8" i="3"/>
  <c r="H9" i="3"/>
  <c r="H10" i="3"/>
  <c r="H11" i="3"/>
  <c r="K11" i="3" s="1"/>
  <c r="H12" i="3"/>
  <c r="H13" i="3"/>
  <c r="H14" i="3"/>
  <c r="H15" i="3"/>
  <c r="H16" i="3"/>
  <c r="H17" i="3"/>
  <c r="H18" i="3"/>
  <c r="H19" i="3"/>
  <c r="H20" i="3"/>
  <c r="H21" i="3"/>
  <c r="H22" i="3"/>
  <c r="H23" i="3"/>
  <c r="K23" i="3" s="1"/>
  <c r="H24" i="3"/>
  <c r="H25" i="3"/>
  <c r="H26" i="3"/>
  <c r="H27" i="3"/>
  <c r="H28" i="3"/>
  <c r="H29" i="3"/>
  <c r="H30" i="3"/>
  <c r="H31" i="3"/>
  <c r="H32" i="3"/>
  <c r="H33" i="3"/>
  <c r="H34" i="3"/>
  <c r="H35" i="3"/>
  <c r="K35" i="3" s="1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K59" i="3" s="1"/>
  <c r="H60" i="3"/>
  <c r="H61" i="3"/>
  <c r="H62" i="3"/>
  <c r="H63" i="3"/>
  <c r="H64" i="3"/>
  <c r="H65" i="3"/>
  <c r="H66" i="3"/>
  <c r="H67" i="3"/>
  <c r="H68" i="3"/>
  <c r="H69" i="3"/>
  <c r="H70" i="3"/>
  <c r="H71" i="3"/>
  <c r="K71" i="3" s="1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K92" i="3" s="1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K107" i="3" s="1"/>
  <c r="H108" i="3"/>
  <c r="H109" i="3"/>
  <c r="H110" i="3"/>
  <c r="H111" i="3"/>
  <c r="H112" i="3"/>
  <c r="H113" i="3"/>
  <c r="H114" i="3"/>
  <c r="H115" i="3"/>
  <c r="H116" i="3"/>
  <c r="H117" i="3"/>
  <c r="H118" i="3"/>
  <c r="H119" i="3"/>
  <c r="K119" i="3" s="1"/>
  <c r="H120" i="3"/>
  <c r="H121" i="3"/>
  <c r="H122" i="3"/>
  <c r="H123" i="3"/>
  <c r="H124" i="3"/>
  <c r="H125" i="3"/>
  <c r="H126" i="3"/>
  <c r="H127" i="3"/>
  <c r="H128" i="3"/>
  <c r="H129" i="3"/>
  <c r="H130" i="3"/>
  <c r="H131" i="3"/>
  <c r="K131" i="3" s="1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K155" i="3" s="1"/>
  <c r="H156" i="3"/>
  <c r="H157" i="3"/>
  <c r="H158" i="3"/>
  <c r="H159" i="3"/>
  <c r="H160" i="3"/>
  <c r="H161" i="3"/>
  <c r="H162" i="3"/>
  <c r="H163" i="3"/>
  <c r="H164" i="3"/>
  <c r="H165" i="3"/>
  <c r="K165" i="3" s="1"/>
  <c r="H166" i="3"/>
  <c r="H167" i="3"/>
  <c r="K167" i="3" s="1"/>
  <c r="H168" i="3"/>
  <c r="H169" i="3"/>
  <c r="H170" i="3"/>
  <c r="K170" i="3" s="1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201" i="3"/>
  <c r="H202" i="3"/>
  <c r="H203" i="3"/>
  <c r="H204" i="3"/>
  <c r="H205" i="3"/>
  <c r="H206" i="3"/>
  <c r="K206" i="3" s="1"/>
  <c r="H207" i="3"/>
  <c r="H208" i="3"/>
  <c r="K208" i="3" s="1"/>
  <c r="H209" i="3"/>
  <c r="H210" i="3"/>
  <c r="H211" i="3"/>
  <c r="H212" i="3"/>
  <c r="H213" i="3"/>
  <c r="H214" i="3"/>
  <c r="H215" i="3"/>
  <c r="H216" i="3"/>
  <c r="H217" i="3"/>
  <c r="H218" i="3"/>
  <c r="K218" i="3" s="1"/>
  <c r="H219" i="3"/>
  <c r="H220" i="3"/>
  <c r="K220" i="3" s="1"/>
  <c r="H221" i="3"/>
  <c r="H222" i="3"/>
  <c r="H223" i="3"/>
  <c r="H224" i="3"/>
  <c r="H225" i="3"/>
  <c r="H226" i="3"/>
  <c r="H227" i="3"/>
  <c r="H228" i="3"/>
  <c r="H229" i="3"/>
  <c r="H230" i="3"/>
  <c r="K230" i="3" s="1"/>
  <c r="H231" i="3"/>
  <c r="H232" i="3"/>
  <c r="K232" i="3" s="1"/>
  <c r="H233" i="3"/>
  <c r="H234" i="3"/>
  <c r="K234" i="3" s="1"/>
  <c r="H235" i="3"/>
  <c r="H236" i="3"/>
  <c r="H237" i="3"/>
  <c r="H238" i="3"/>
  <c r="H239" i="3"/>
  <c r="H240" i="3"/>
  <c r="H241" i="3"/>
  <c r="H242" i="3"/>
  <c r="K242" i="3" s="1"/>
  <c r="H243" i="3"/>
  <c r="H244" i="3"/>
  <c r="H245" i="3"/>
  <c r="H246" i="3"/>
  <c r="K246" i="3" s="1"/>
  <c r="H247" i="3"/>
  <c r="H248" i="3"/>
  <c r="H249" i="3"/>
  <c r="H250" i="3"/>
  <c r="H251" i="3"/>
  <c r="H252" i="3"/>
  <c r="H253" i="3"/>
  <c r="H254" i="3"/>
  <c r="K254" i="3" s="1"/>
  <c r="H255" i="3"/>
  <c r="H256" i="3"/>
  <c r="K256" i="3" s="1"/>
  <c r="H257" i="3"/>
  <c r="H258" i="3"/>
  <c r="K258" i="3" s="1"/>
  <c r="H259" i="3"/>
  <c r="H260" i="3"/>
  <c r="H261" i="3"/>
  <c r="H262" i="3"/>
  <c r="H263" i="3"/>
  <c r="K263" i="3" s="1"/>
  <c r="H264" i="3"/>
  <c r="H265" i="3"/>
  <c r="H266" i="3"/>
  <c r="K266" i="3" s="1"/>
  <c r="H267" i="3"/>
  <c r="H268" i="3"/>
  <c r="K268" i="3" s="1"/>
  <c r="H269" i="3"/>
  <c r="H270" i="3"/>
  <c r="K270" i="3" s="1"/>
  <c r="H271" i="3"/>
  <c r="H272" i="3"/>
  <c r="H273" i="3"/>
  <c r="H274" i="3"/>
  <c r="H275" i="3"/>
  <c r="H276" i="3"/>
  <c r="H277" i="3"/>
  <c r="H278" i="3"/>
  <c r="K278" i="3" s="1"/>
  <c r="H279" i="3"/>
  <c r="H280" i="3"/>
  <c r="H281" i="3"/>
  <c r="H282" i="3"/>
  <c r="K282" i="3" s="1"/>
  <c r="H283" i="3"/>
  <c r="H284" i="3"/>
  <c r="H285" i="3"/>
  <c r="H286" i="3"/>
  <c r="H287" i="3"/>
  <c r="H288" i="3"/>
  <c r="H289" i="3"/>
  <c r="H290" i="3"/>
  <c r="K290" i="3" s="1"/>
  <c r="H291" i="3"/>
  <c r="H292" i="3"/>
  <c r="H293" i="3"/>
  <c r="H294" i="3"/>
  <c r="K294" i="3" s="1"/>
  <c r="H295" i="3"/>
  <c r="J7" i="3"/>
  <c r="I7" i="3"/>
  <c r="H7" i="3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R7" i="2"/>
  <c r="Q7" i="2"/>
  <c r="P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N7" i="2"/>
  <c r="M7" i="2"/>
  <c r="L7" i="2"/>
  <c r="K17" i="2"/>
  <c r="K64" i="2"/>
  <c r="K65" i="2"/>
  <c r="K66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7" i="2"/>
  <c r="I8" i="2"/>
  <c r="K8" i="2" s="1"/>
  <c r="I9" i="2"/>
  <c r="K9" i="2" s="1"/>
  <c r="I10" i="2"/>
  <c r="K10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I29" i="2"/>
  <c r="K29" i="2" s="1"/>
  <c r="I30" i="2"/>
  <c r="K30" i="2" s="1"/>
  <c r="I31" i="2"/>
  <c r="K31" i="2" s="1"/>
  <c r="I32" i="2"/>
  <c r="K32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I65" i="2"/>
  <c r="I66" i="2"/>
  <c r="I67" i="2"/>
  <c r="K67" i="2" s="1"/>
  <c r="I68" i="2"/>
  <c r="K68" i="2" s="1"/>
  <c r="I69" i="2"/>
  <c r="K69" i="2" s="1"/>
  <c r="I70" i="2"/>
  <c r="K70" i="2" s="1"/>
  <c r="I71" i="2"/>
  <c r="K71" i="2" s="1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7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8" i="2"/>
  <c r="H9" i="2"/>
  <c r="H10" i="2"/>
  <c r="H11" i="2"/>
  <c r="H12" i="2"/>
  <c r="H13" i="2"/>
  <c r="H14" i="2"/>
  <c r="H15" i="2"/>
  <c r="H16" i="2"/>
  <c r="H7" i="2"/>
  <c r="K142" i="3" l="1"/>
  <c r="K106" i="3"/>
  <c r="K34" i="3"/>
  <c r="K231" i="3"/>
  <c r="K189" i="3"/>
  <c r="K177" i="3"/>
  <c r="K153" i="3"/>
  <c r="K141" i="3"/>
  <c r="K129" i="3"/>
  <c r="K117" i="3"/>
  <c r="K105" i="3"/>
  <c r="K93" i="3"/>
  <c r="K81" i="3"/>
  <c r="K57" i="3"/>
  <c r="K45" i="3"/>
  <c r="K33" i="3"/>
  <c r="K21" i="3"/>
  <c r="K9" i="3"/>
  <c r="O289" i="3"/>
  <c r="O217" i="3"/>
  <c r="O152" i="3"/>
  <c r="O92" i="3"/>
  <c r="O295" i="3"/>
  <c r="O271" i="3"/>
  <c r="O235" i="3"/>
  <c r="O194" i="3"/>
  <c r="O134" i="3"/>
  <c r="O98" i="3"/>
  <c r="O38" i="3"/>
  <c r="O45" i="3"/>
  <c r="S294" i="3"/>
  <c r="S282" i="3"/>
  <c r="S270" i="3"/>
  <c r="S258" i="3"/>
  <c r="S246" i="3"/>
  <c r="S234" i="3"/>
  <c r="S222" i="3"/>
  <c r="S210" i="3"/>
  <c r="S193" i="3"/>
  <c r="S181" i="3"/>
  <c r="S169" i="3"/>
  <c r="S157" i="3"/>
  <c r="S145" i="3"/>
  <c r="S133" i="3"/>
  <c r="S121" i="3"/>
  <c r="S109" i="3"/>
  <c r="S97" i="3"/>
  <c r="S85" i="3"/>
  <c r="S73" i="3"/>
  <c r="S61" i="3"/>
  <c r="S49" i="3"/>
  <c r="S37" i="3"/>
  <c r="S25" i="3"/>
  <c r="S13" i="3"/>
  <c r="O162" i="3"/>
  <c r="S293" i="3"/>
  <c r="S281" i="3"/>
  <c r="S269" i="3"/>
  <c r="S257" i="3"/>
  <c r="S245" i="3"/>
  <c r="S233" i="3"/>
  <c r="S221" i="3"/>
  <c r="S209" i="3"/>
  <c r="S192" i="3"/>
  <c r="S180" i="3"/>
  <c r="S168" i="3"/>
  <c r="S156" i="3"/>
  <c r="S144" i="3"/>
  <c r="S132" i="3"/>
  <c r="S120" i="3"/>
  <c r="S108" i="3"/>
  <c r="S96" i="3"/>
  <c r="S84" i="3"/>
  <c r="S72" i="3"/>
  <c r="S60" i="3"/>
  <c r="S48" i="3"/>
  <c r="S36" i="3"/>
  <c r="S24" i="3"/>
  <c r="S12" i="3"/>
  <c r="O8" i="3"/>
  <c r="K111" i="3"/>
  <c r="K15" i="3"/>
  <c r="K166" i="3"/>
  <c r="K262" i="3"/>
  <c r="K65" i="3"/>
  <c r="K53" i="3"/>
  <c r="O161" i="3"/>
  <c r="O137" i="3"/>
  <c r="O113" i="3"/>
  <c r="O101" i="3"/>
  <c r="O89" i="3"/>
  <c r="O77" i="3"/>
  <c r="O65" i="3"/>
  <c r="O41" i="3"/>
  <c r="O17" i="3"/>
  <c r="O116" i="3"/>
  <c r="O56" i="3"/>
  <c r="O29" i="3"/>
  <c r="K212" i="3"/>
  <c r="K158" i="3"/>
  <c r="K110" i="3"/>
  <c r="K74" i="3"/>
  <c r="K62" i="3"/>
  <c r="K14" i="3"/>
  <c r="O285" i="3"/>
  <c r="O184" i="3"/>
  <c r="O148" i="3"/>
  <c r="O88" i="3"/>
  <c r="O52" i="3"/>
  <c r="O268" i="3"/>
  <c r="O208" i="3"/>
  <c r="O107" i="3"/>
  <c r="O23" i="3"/>
  <c r="O287" i="3"/>
  <c r="O253" i="3"/>
  <c r="O188" i="3"/>
  <c r="K271" i="3"/>
  <c r="K259" i="3"/>
  <c r="K211" i="3"/>
  <c r="K265" i="3"/>
  <c r="K241" i="3"/>
  <c r="K205" i="3"/>
  <c r="K188" i="3"/>
  <c r="K164" i="3"/>
  <c r="K140" i="3"/>
  <c r="K104" i="3"/>
  <c r="K68" i="3"/>
  <c r="K44" i="3"/>
  <c r="K8" i="3"/>
  <c r="O212" i="3"/>
  <c r="O111" i="3"/>
  <c r="O27" i="3"/>
  <c r="O243" i="3"/>
  <c r="O231" i="3"/>
  <c r="O166" i="3"/>
  <c r="O130" i="3"/>
  <c r="O106" i="3"/>
  <c r="O238" i="3"/>
  <c r="O214" i="3"/>
  <c r="S290" i="3"/>
  <c r="S278" i="3"/>
  <c r="S266" i="3"/>
  <c r="S254" i="3"/>
  <c r="S242" i="3"/>
  <c r="S230" i="3"/>
  <c r="S218" i="3"/>
  <c r="S206" i="3"/>
  <c r="S189" i="3"/>
  <c r="S177" i="3"/>
  <c r="S165" i="3"/>
  <c r="S153" i="3"/>
  <c r="S141" i="3"/>
  <c r="S129" i="3"/>
  <c r="S117" i="3"/>
  <c r="S105" i="3"/>
  <c r="S93" i="3"/>
  <c r="S81" i="3"/>
  <c r="S69" i="3"/>
  <c r="S33" i="3"/>
  <c r="S21" i="3"/>
  <c r="S9" i="3"/>
  <c r="K280" i="3"/>
  <c r="K179" i="3"/>
  <c r="K83" i="3"/>
  <c r="O34" i="3"/>
  <c r="O272" i="3"/>
  <c r="O260" i="3"/>
  <c r="O236" i="3"/>
  <c r="O195" i="3"/>
  <c r="O171" i="3"/>
  <c r="O159" i="3"/>
  <c r="O135" i="3"/>
  <c r="O99" i="3"/>
  <c r="O75" i="3"/>
  <c r="O39" i="3"/>
  <c r="O291" i="3"/>
  <c r="O279" i="3"/>
  <c r="O255" i="3"/>
  <c r="O219" i="3"/>
  <c r="O190" i="3"/>
  <c r="O178" i="3"/>
  <c r="O154" i="3"/>
  <c r="O118" i="3"/>
  <c r="O94" i="3"/>
  <c r="O82" i="3"/>
  <c r="O58" i="3"/>
  <c r="O46" i="3"/>
  <c r="O10" i="3"/>
  <c r="O7" i="3"/>
  <c r="O275" i="3"/>
  <c r="O263" i="3"/>
  <c r="O251" i="3"/>
  <c r="O227" i="3"/>
  <c r="O215" i="3"/>
  <c r="O203" i="3"/>
  <c r="O186" i="3"/>
  <c r="O174" i="3"/>
  <c r="O150" i="3"/>
  <c r="O114" i="3"/>
  <c r="O102" i="3"/>
  <c r="O90" i="3"/>
  <c r="O78" i="3"/>
  <c r="O54" i="3"/>
  <c r="O18" i="3"/>
  <c r="K267" i="3"/>
  <c r="K130" i="3"/>
  <c r="K46" i="3"/>
  <c r="K10" i="3"/>
  <c r="K250" i="3"/>
  <c r="O207" i="3"/>
  <c r="K202" i="3"/>
  <c r="K161" i="3"/>
  <c r="K149" i="3"/>
  <c r="S7" i="3"/>
  <c r="O286" i="3"/>
  <c r="O274" i="3"/>
  <c r="O262" i="3"/>
  <c r="O250" i="3"/>
  <c r="O226" i="3"/>
  <c r="O202" i="3"/>
  <c r="O185" i="3"/>
  <c r="O173" i="3"/>
  <c r="O149" i="3"/>
  <c r="O125" i="3"/>
  <c r="K243" i="3"/>
  <c r="K207" i="3"/>
  <c r="K70" i="3"/>
  <c r="K238" i="3"/>
  <c r="K185" i="3"/>
  <c r="K113" i="3"/>
  <c r="K41" i="3"/>
  <c r="K17" i="3"/>
  <c r="O142" i="3"/>
  <c r="K249" i="3"/>
  <c r="K184" i="3"/>
  <c r="K52" i="3"/>
  <c r="S289" i="3"/>
  <c r="S277" i="3"/>
  <c r="S265" i="3"/>
  <c r="S253" i="3"/>
  <c r="S241" i="3"/>
  <c r="S229" i="3"/>
  <c r="S217" i="3"/>
  <c r="S205" i="3"/>
  <c r="S188" i="3"/>
  <c r="S176" i="3"/>
  <c r="S164" i="3"/>
  <c r="S152" i="3"/>
  <c r="S140" i="3"/>
  <c r="S128" i="3"/>
  <c r="S116" i="3"/>
  <c r="S104" i="3"/>
  <c r="S92" i="3"/>
  <c r="S80" i="3"/>
  <c r="S68" i="3"/>
  <c r="S56" i="3"/>
  <c r="S44" i="3"/>
  <c r="S32" i="3"/>
  <c r="S20" i="3"/>
  <c r="S8" i="3"/>
  <c r="S284" i="3"/>
  <c r="S248" i="3"/>
  <c r="S224" i="3"/>
  <c r="S183" i="3"/>
  <c r="S159" i="3"/>
  <c r="O259" i="3"/>
  <c r="O211" i="3"/>
  <c r="O158" i="3"/>
  <c r="O110" i="3"/>
  <c r="O74" i="3"/>
  <c r="O62" i="3"/>
  <c r="O266" i="3"/>
  <c r="O129" i="3"/>
  <c r="S288" i="3"/>
  <c r="S276" i="3"/>
  <c r="S264" i="3"/>
  <c r="S252" i="3"/>
  <c r="S240" i="3"/>
  <c r="S216" i="3"/>
  <c r="S204" i="3"/>
  <c r="S187" i="3"/>
  <c r="S175" i="3"/>
  <c r="S163" i="3"/>
  <c r="S151" i="3"/>
  <c r="S139" i="3"/>
  <c r="S127" i="3"/>
  <c r="S115" i="3"/>
  <c r="S103" i="3"/>
  <c r="S91" i="3"/>
  <c r="S67" i="3"/>
  <c r="S55" i="3"/>
  <c r="S43" i="3"/>
  <c r="S31" i="3"/>
  <c r="S19" i="3"/>
  <c r="S295" i="3"/>
  <c r="S283" i="3"/>
  <c r="S271" i="3"/>
  <c r="S247" i="3"/>
  <c r="S235" i="3"/>
  <c r="S223" i="3"/>
  <c r="S211" i="3"/>
  <c r="S182" i="3"/>
  <c r="S170" i="3"/>
  <c r="S158" i="3"/>
  <c r="S146" i="3"/>
  <c r="S134" i="3"/>
  <c r="S122" i="3"/>
  <c r="S98" i="3"/>
  <c r="S86" i="3"/>
  <c r="S74" i="3"/>
  <c r="S62" i="3"/>
  <c r="S38" i="3"/>
  <c r="S26" i="3"/>
  <c r="S14" i="3"/>
  <c r="K222" i="3"/>
  <c r="K210" i="3"/>
  <c r="K193" i="3"/>
  <c r="K181" i="3"/>
  <c r="K169" i="3"/>
  <c r="K157" i="3"/>
  <c r="K145" i="3"/>
  <c r="K133" i="3"/>
  <c r="K121" i="3"/>
  <c r="K109" i="3"/>
  <c r="K97" i="3"/>
  <c r="K85" i="3"/>
  <c r="K73" i="3"/>
  <c r="K61" i="3"/>
  <c r="K49" i="3"/>
  <c r="K37" i="3"/>
  <c r="K25" i="3"/>
  <c r="K13" i="3"/>
  <c r="K284" i="3"/>
  <c r="K248" i="3"/>
  <c r="K224" i="3"/>
  <c r="K183" i="3"/>
  <c r="K147" i="3"/>
  <c r="K123" i="3"/>
  <c r="K87" i="3"/>
  <c r="K51" i="3"/>
  <c r="K27" i="3"/>
  <c r="O294" i="3"/>
  <c r="O282" i="3"/>
  <c r="O270" i="3"/>
  <c r="O258" i="3"/>
  <c r="O246" i="3"/>
  <c r="O234" i="3"/>
  <c r="O222" i="3"/>
  <c r="O210" i="3"/>
  <c r="O193" i="3"/>
  <c r="O181" i="3"/>
  <c r="O169" i="3"/>
  <c r="O157" i="3"/>
  <c r="O145" i="3"/>
  <c r="O133" i="3"/>
  <c r="O121" i="3"/>
  <c r="O109" i="3"/>
  <c r="O97" i="3"/>
  <c r="O85" i="3"/>
  <c r="O73" i="3"/>
  <c r="O61" i="3"/>
  <c r="O49" i="3"/>
  <c r="O37" i="3"/>
  <c r="O25" i="3"/>
  <c r="O13" i="3"/>
  <c r="O265" i="3"/>
  <c r="O241" i="3"/>
  <c r="O205" i="3"/>
  <c r="O164" i="3"/>
  <c r="O140" i="3"/>
  <c r="O104" i="3"/>
  <c r="O68" i="3"/>
  <c r="O20" i="3"/>
  <c r="O284" i="3"/>
  <c r="O248" i="3"/>
  <c r="O224" i="3"/>
  <c r="O183" i="3"/>
  <c r="O147" i="3"/>
  <c r="O123" i="3"/>
  <c r="O87" i="3"/>
  <c r="O63" i="3"/>
  <c r="O51" i="3"/>
  <c r="S292" i="3"/>
  <c r="S280" i="3"/>
  <c r="S268" i="3"/>
  <c r="S256" i="3"/>
  <c r="S244" i="3"/>
  <c r="S232" i="3"/>
  <c r="S220" i="3"/>
  <c r="S208" i="3"/>
  <c r="S191" i="3"/>
  <c r="S167" i="3"/>
  <c r="S155" i="3"/>
  <c r="S143" i="3"/>
  <c r="S131" i="3"/>
  <c r="S119" i="3"/>
  <c r="S107" i="3"/>
  <c r="S95" i="3"/>
  <c r="S83" i="3"/>
  <c r="S71" i="3"/>
  <c r="S59" i="3"/>
  <c r="S47" i="3"/>
  <c r="S35" i="3"/>
  <c r="S23" i="3"/>
  <c r="S11" i="3"/>
  <c r="K293" i="3"/>
  <c r="K281" i="3"/>
  <c r="K269" i="3"/>
  <c r="K257" i="3"/>
  <c r="K245" i="3"/>
  <c r="K233" i="3"/>
  <c r="K221" i="3"/>
  <c r="K209" i="3"/>
  <c r="K192" i="3"/>
  <c r="K180" i="3"/>
  <c r="K168" i="3"/>
  <c r="K156" i="3"/>
  <c r="K144" i="3"/>
  <c r="K132" i="3"/>
  <c r="K120" i="3"/>
  <c r="K108" i="3"/>
  <c r="K96" i="3"/>
  <c r="K84" i="3"/>
  <c r="K72" i="3"/>
  <c r="K60" i="3"/>
  <c r="K48" i="3"/>
  <c r="K36" i="3"/>
  <c r="K24" i="3"/>
  <c r="K12" i="3"/>
  <c r="K283" i="3"/>
  <c r="K247" i="3"/>
  <c r="K223" i="3"/>
  <c r="K182" i="3"/>
  <c r="K146" i="3"/>
  <c r="K122" i="3"/>
  <c r="K86" i="3"/>
  <c r="K50" i="3"/>
  <c r="K26" i="3"/>
  <c r="O293" i="3"/>
  <c r="O281" i="3"/>
  <c r="O269" i="3"/>
  <c r="O257" i="3"/>
  <c r="O245" i="3"/>
  <c r="O180" i="3"/>
  <c r="S291" i="3"/>
  <c r="S279" i="3"/>
  <c r="S267" i="3"/>
  <c r="S255" i="3"/>
  <c r="S243" i="3"/>
  <c r="S231" i="3"/>
  <c r="S219" i="3"/>
  <c r="S207" i="3"/>
  <c r="S190" i="3"/>
  <c r="S178" i="3"/>
  <c r="S166" i="3"/>
  <c r="S154" i="3"/>
  <c r="S142" i="3"/>
  <c r="S130" i="3"/>
  <c r="S118" i="3"/>
  <c r="S106" i="3"/>
  <c r="S94" i="3"/>
  <c r="S82" i="3"/>
  <c r="S70" i="3"/>
  <c r="S58" i="3"/>
  <c r="S46" i="3"/>
  <c r="S34" i="3"/>
  <c r="S22" i="3"/>
  <c r="S10" i="3"/>
  <c r="O233" i="3"/>
  <c r="O221" i="3"/>
  <c r="O209" i="3"/>
  <c r="O192" i="3"/>
  <c r="O168" i="3"/>
  <c r="O156" i="3"/>
  <c r="O144" i="3"/>
  <c r="O132" i="3"/>
  <c r="O120" i="3"/>
  <c r="O108" i="3"/>
  <c r="O96" i="3"/>
  <c r="O84" i="3"/>
  <c r="O72" i="3"/>
  <c r="O60" i="3"/>
  <c r="O48" i="3"/>
  <c r="O36" i="3"/>
  <c r="O24" i="3"/>
  <c r="O12" i="3"/>
  <c r="O283" i="3"/>
  <c r="O247" i="3"/>
  <c r="O223" i="3"/>
  <c r="O182" i="3"/>
  <c r="O122" i="3"/>
  <c r="O86" i="3"/>
  <c r="K289" i="3"/>
  <c r="K253" i="3"/>
  <c r="K217" i="3"/>
  <c r="K152" i="3"/>
  <c r="K116" i="3"/>
  <c r="K56" i="3"/>
  <c r="K20" i="3"/>
  <c r="K272" i="3"/>
  <c r="K260" i="3"/>
  <c r="K236" i="3"/>
  <c r="K195" i="3"/>
  <c r="K171" i="3"/>
  <c r="K159" i="3"/>
  <c r="K135" i="3"/>
  <c r="K99" i="3"/>
  <c r="K75" i="3"/>
  <c r="K63" i="3"/>
  <c r="K39" i="3"/>
  <c r="K291" i="3"/>
  <c r="K279" i="3"/>
  <c r="K255" i="3"/>
  <c r="K219" i="3"/>
  <c r="K190" i="3"/>
  <c r="K178" i="3"/>
  <c r="K154" i="3"/>
  <c r="K118" i="3"/>
  <c r="K94" i="3"/>
  <c r="K82" i="3"/>
  <c r="K58" i="3"/>
  <c r="K22" i="3"/>
  <c r="O167" i="3"/>
  <c r="S285" i="3"/>
  <c r="S273" i="3"/>
  <c r="S261" i="3"/>
  <c r="S249" i="3"/>
  <c r="S237" i="3"/>
  <c r="S225" i="3"/>
  <c r="S213" i="3"/>
  <c r="S201" i="3"/>
  <c r="S184" i="3"/>
  <c r="S172" i="3"/>
  <c r="S160" i="3"/>
  <c r="O146" i="3"/>
  <c r="O267" i="3"/>
  <c r="O70" i="3"/>
  <c r="O22" i="3"/>
  <c r="K275" i="3"/>
  <c r="K251" i="3"/>
  <c r="K215" i="3"/>
  <c r="K174" i="3"/>
  <c r="K114" i="3"/>
  <c r="K102" i="3"/>
  <c r="K78" i="3"/>
  <c r="K66" i="3"/>
  <c r="K54" i="3"/>
  <c r="K18" i="3"/>
  <c r="O165" i="3"/>
  <c r="K295" i="3"/>
  <c r="K235" i="3"/>
  <c r="K194" i="3"/>
  <c r="K134" i="3"/>
  <c r="K98" i="3"/>
  <c r="K38" i="3"/>
  <c r="O256" i="3"/>
  <c r="O220" i="3"/>
  <c r="O155" i="3"/>
  <c r="O119" i="3"/>
  <c r="O59" i="3"/>
  <c r="O35" i="3"/>
  <c r="O239" i="3"/>
  <c r="O138" i="3"/>
  <c r="O42" i="3"/>
  <c r="S148" i="3"/>
  <c r="S136" i="3"/>
  <c r="S124" i="3"/>
  <c r="S112" i="3"/>
  <c r="S100" i="3"/>
  <c r="S88" i="3"/>
  <c r="S76" i="3"/>
  <c r="S64" i="3"/>
  <c r="S52" i="3"/>
  <c r="S40" i="3"/>
  <c r="S28" i="3"/>
  <c r="S16" i="3"/>
  <c r="K7" i="3"/>
  <c r="K274" i="3"/>
  <c r="K226" i="3"/>
  <c r="K173" i="3"/>
  <c r="K125" i="3"/>
  <c r="K77" i="3"/>
  <c r="K29" i="3"/>
  <c r="O290" i="3"/>
  <c r="O278" i="3"/>
  <c r="O254" i="3"/>
  <c r="O242" i="3"/>
  <c r="O218" i="3"/>
  <c r="O206" i="3"/>
  <c r="O189" i="3"/>
  <c r="O177" i="3"/>
  <c r="O153" i="3"/>
  <c r="O141" i="3"/>
  <c r="O117" i="3"/>
  <c r="O105" i="3"/>
  <c r="O93" i="3"/>
  <c r="O81" i="3"/>
  <c r="O57" i="3"/>
  <c r="O33" i="3"/>
  <c r="O21" i="3"/>
  <c r="O9" i="3"/>
  <c r="O273" i="3"/>
  <c r="O261" i="3"/>
  <c r="O237" i="3"/>
  <c r="O225" i="3"/>
  <c r="O213" i="3"/>
  <c r="O201" i="3"/>
  <c r="O172" i="3"/>
  <c r="O160" i="3"/>
  <c r="O136" i="3"/>
  <c r="O124" i="3"/>
  <c r="O112" i="3"/>
  <c r="O100" i="3"/>
  <c r="O76" i="3"/>
  <c r="O64" i="3"/>
  <c r="O40" i="3"/>
  <c r="O28" i="3"/>
  <c r="O16" i="3"/>
  <c r="O280" i="3"/>
  <c r="O179" i="3"/>
  <c r="O83" i="3"/>
  <c r="S260" i="3"/>
  <c r="S195" i="3"/>
  <c r="S171" i="3"/>
  <c r="S123" i="3"/>
  <c r="S111" i="3"/>
  <c r="S87" i="3"/>
  <c r="S63" i="3"/>
  <c r="S51" i="3"/>
  <c r="S27" i="3"/>
  <c r="S179" i="3"/>
  <c r="K292" i="3"/>
  <c r="K244" i="3"/>
  <c r="K191" i="3"/>
  <c r="K143" i="3"/>
  <c r="K95" i="3"/>
  <c r="K47" i="3"/>
  <c r="O292" i="3"/>
  <c r="O244" i="3"/>
  <c r="O191" i="3"/>
  <c r="O143" i="3"/>
  <c r="O95" i="3"/>
  <c r="O47" i="3"/>
  <c r="O11" i="3"/>
  <c r="K277" i="3"/>
  <c r="K128" i="3"/>
  <c r="K32" i="3"/>
  <c r="O277" i="3"/>
  <c r="O229" i="3"/>
  <c r="O176" i="3"/>
  <c r="O44" i="3"/>
  <c r="K276" i="3"/>
  <c r="K252" i="3"/>
  <c r="K228" i="3"/>
  <c r="K204" i="3"/>
  <c r="K163" i="3"/>
  <c r="K151" i="3"/>
  <c r="K127" i="3"/>
  <c r="K103" i="3"/>
  <c r="K79" i="3"/>
  <c r="K55" i="3"/>
  <c r="K19" i="3"/>
  <c r="O288" i="3"/>
  <c r="O264" i="3"/>
  <c r="O240" i="3"/>
  <c r="O216" i="3"/>
  <c r="O187" i="3"/>
  <c r="O163" i="3"/>
  <c r="O127" i="3"/>
  <c r="O115" i="3"/>
  <c r="O91" i="3"/>
  <c r="O67" i="3"/>
  <c r="O43" i="3"/>
  <c r="O19" i="3"/>
  <c r="S286" i="3"/>
  <c r="S274" i="3"/>
  <c r="S262" i="3"/>
  <c r="S250" i="3"/>
  <c r="S238" i="3"/>
  <c r="S226" i="3"/>
  <c r="S214" i="3"/>
  <c r="S202" i="3"/>
  <c r="S185" i="3"/>
  <c r="S173" i="3"/>
  <c r="S161" i="3"/>
  <c r="S149" i="3"/>
  <c r="S137" i="3"/>
  <c r="S125" i="3"/>
  <c r="S101" i="3"/>
  <c r="S89" i="3"/>
  <c r="S77" i="3"/>
  <c r="S65" i="3"/>
  <c r="S53" i="3"/>
  <c r="S41" i="3"/>
  <c r="S29" i="3"/>
  <c r="S17" i="3"/>
  <c r="O30" i="3"/>
  <c r="K229" i="3"/>
  <c r="K176" i="3"/>
  <c r="K80" i="3"/>
  <c r="O128" i="3"/>
  <c r="O80" i="3"/>
  <c r="O32" i="3"/>
  <c r="O15" i="3"/>
  <c r="K288" i="3"/>
  <c r="K264" i="3"/>
  <c r="K240" i="3"/>
  <c r="K216" i="3"/>
  <c r="K187" i="3"/>
  <c r="K175" i="3"/>
  <c r="K139" i="3"/>
  <c r="K115" i="3"/>
  <c r="K91" i="3"/>
  <c r="K67" i="3"/>
  <c r="K43" i="3"/>
  <c r="K31" i="3"/>
  <c r="O276" i="3"/>
  <c r="O252" i="3"/>
  <c r="O228" i="3"/>
  <c r="O204" i="3"/>
  <c r="O175" i="3"/>
  <c r="O151" i="3"/>
  <c r="O139" i="3"/>
  <c r="O103" i="3"/>
  <c r="O79" i="3"/>
  <c r="O55" i="3"/>
  <c r="O31" i="3"/>
  <c r="S113" i="3"/>
  <c r="S272" i="3"/>
  <c r="S236" i="3"/>
  <c r="S212" i="3"/>
  <c r="S147" i="3"/>
  <c r="S287" i="3"/>
  <c r="S275" i="3"/>
  <c r="S263" i="3"/>
  <c r="S251" i="3"/>
  <c r="S239" i="3"/>
  <c r="S227" i="3"/>
  <c r="S215" i="3"/>
  <c r="S203" i="3"/>
  <c r="S186" i="3"/>
  <c r="S174" i="3"/>
  <c r="S162" i="3"/>
  <c r="S150" i="3"/>
  <c r="S138" i="3"/>
  <c r="S126" i="3"/>
  <c r="S114" i="3"/>
  <c r="S102" i="3"/>
  <c r="S90" i="3"/>
  <c r="S78" i="3"/>
  <c r="S66" i="3"/>
  <c r="S54" i="3"/>
  <c r="S42" i="3"/>
  <c r="S30" i="3"/>
  <c r="S18" i="3"/>
  <c r="O50" i="3"/>
  <c r="O26" i="3"/>
  <c r="O14" i="3"/>
  <c r="Q29" i="4"/>
  <c r="Q30" i="4"/>
  <c r="P29" i="4"/>
  <c r="P30" i="4"/>
  <c r="M29" i="4"/>
  <c r="M30" i="4"/>
  <c r="L29" i="4"/>
  <c r="L30" i="4"/>
  <c r="I29" i="4"/>
  <c r="I30" i="4"/>
  <c r="H29" i="4"/>
  <c r="H30" i="4"/>
  <c r="J30" i="4"/>
  <c r="N30" i="4"/>
  <c r="R30" i="4"/>
  <c r="Q13" i="4"/>
  <c r="P13" i="4"/>
  <c r="M13" i="4"/>
  <c r="L13" i="4"/>
  <c r="H13" i="4"/>
  <c r="J13" i="4"/>
  <c r="N13" i="4"/>
  <c r="R13" i="4"/>
  <c r="Q12" i="4"/>
  <c r="P12" i="4"/>
  <c r="M12" i="4"/>
  <c r="L12" i="4"/>
  <c r="I13" i="4"/>
  <c r="H12" i="4"/>
  <c r="J29" i="4"/>
  <c r="N29" i="4"/>
  <c r="R29" i="4"/>
  <c r="J12" i="4"/>
  <c r="N12" i="4"/>
  <c r="R12" i="4"/>
  <c r="G28" i="4" l="1"/>
  <c r="G27" i="4"/>
  <c r="G26" i="4"/>
  <c r="R28" i="4"/>
  <c r="Q28" i="4"/>
  <c r="P28" i="4"/>
  <c r="S28" i="4" s="1"/>
  <c r="N28" i="4"/>
  <c r="M28" i="4"/>
  <c r="L28" i="4"/>
  <c r="O28" i="4" s="1"/>
  <c r="J28" i="4"/>
  <c r="I28" i="4"/>
  <c r="H28" i="4"/>
  <c r="K28" i="4" s="1"/>
  <c r="R27" i="4"/>
  <c r="Q27" i="4"/>
  <c r="P27" i="4"/>
  <c r="N27" i="4"/>
  <c r="M27" i="4"/>
  <c r="L27" i="4"/>
  <c r="O27" i="4" s="1"/>
  <c r="J27" i="4"/>
  <c r="I27" i="4"/>
  <c r="H27" i="4"/>
  <c r="K27" i="4" s="1"/>
  <c r="R26" i="4"/>
  <c r="Q26" i="4"/>
  <c r="P26" i="4"/>
  <c r="N26" i="4"/>
  <c r="M26" i="4"/>
  <c r="L26" i="4"/>
  <c r="O26" i="4" s="1"/>
  <c r="J26" i="4"/>
  <c r="I26" i="4"/>
  <c r="H26" i="4"/>
  <c r="K26" i="4" s="1"/>
  <c r="R25" i="4"/>
  <c r="Q25" i="4"/>
  <c r="P25" i="4"/>
  <c r="S25" i="4" s="1"/>
  <c r="N25" i="4"/>
  <c r="M25" i="4"/>
  <c r="L25" i="4"/>
  <c r="J25" i="4"/>
  <c r="I25" i="4"/>
  <c r="H25" i="4"/>
  <c r="K25" i="4" s="1"/>
  <c r="R24" i="4"/>
  <c r="Q24" i="4"/>
  <c r="P24" i="4"/>
  <c r="S24" i="4" s="1"/>
  <c r="N24" i="4"/>
  <c r="M24" i="4"/>
  <c r="L24" i="4"/>
  <c r="O24" i="4" s="1"/>
  <c r="J24" i="4"/>
  <c r="I24" i="4"/>
  <c r="H24" i="4"/>
  <c r="R11" i="4"/>
  <c r="Q11" i="4"/>
  <c r="P11" i="4"/>
  <c r="N11" i="4"/>
  <c r="M11" i="4"/>
  <c r="L11" i="4"/>
  <c r="O11" i="4" s="1"/>
  <c r="J11" i="4"/>
  <c r="I11" i="4"/>
  <c r="H11" i="4"/>
  <c r="K11" i="4" s="1"/>
  <c r="G11" i="4"/>
  <c r="R10" i="4"/>
  <c r="Q10" i="4"/>
  <c r="P10" i="4"/>
  <c r="S10" i="4" s="1"/>
  <c r="N10" i="4"/>
  <c r="M10" i="4"/>
  <c r="L10" i="4"/>
  <c r="O10" i="4" s="1"/>
  <c r="J10" i="4"/>
  <c r="I10" i="4"/>
  <c r="H10" i="4"/>
  <c r="K10" i="4" s="1"/>
  <c r="G10" i="4"/>
  <c r="R9" i="4"/>
  <c r="Q9" i="4"/>
  <c r="P9" i="4"/>
  <c r="S9" i="4" s="1"/>
  <c r="N9" i="4"/>
  <c r="M9" i="4"/>
  <c r="O9" i="4" s="1"/>
  <c r="L9" i="4"/>
  <c r="J9" i="4"/>
  <c r="I9" i="4"/>
  <c r="H9" i="4"/>
  <c r="K9" i="4" s="1"/>
  <c r="G9" i="4"/>
  <c r="R8" i="4"/>
  <c r="Q8" i="4"/>
  <c r="P8" i="4"/>
  <c r="S8" i="4" s="1"/>
  <c r="N8" i="4"/>
  <c r="M8" i="4"/>
  <c r="L8" i="4"/>
  <c r="J8" i="4"/>
  <c r="I8" i="4"/>
  <c r="H8" i="4"/>
  <c r="R7" i="4"/>
  <c r="Q7" i="4"/>
  <c r="P7" i="4"/>
  <c r="S7" i="4" s="1"/>
  <c r="N7" i="4"/>
  <c r="M7" i="4"/>
  <c r="L7" i="4"/>
  <c r="O7" i="4" s="1"/>
  <c r="J7" i="4"/>
  <c r="I7" i="4"/>
  <c r="H7" i="4"/>
  <c r="S26" i="4" l="1"/>
  <c r="K24" i="4"/>
  <c r="O25" i="4"/>
  <c r="S27" i="4"/>
  <c r="O8" i="4"/>
  <c r="K8" i="4"/>
  <c r="K7" i="4"/>
  <c r="S11" i="4"/>
  <c r="S7" i="2" l="1"/>
  <c r="G293" i="2" l="1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5" i="2"/>
  <c r="G234" i="2"/>
  <c r="G233" i="2"/>
  <c r="G232" i="2"/>
  <c r="G231" i="2"/>
  <c r="G230" i="2"/>
  <c r="G229" i="2"/>
  <c r="G228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0" i="3" l="1"/>
  <c r="G69" i="3"/>
  <c r="G68" i="3"/>
  <c r="G67" i="3"/>
  <c r="G66" i="3"/>
  <c r="G65" i="3"/>
  <c r="G61" i="3"/>
  <c r="G54" i="3"/>
  <c r="G55" i="3"/>
  <c r="G56" i="3"/>
  <c r="G57" i="3"/>
  <c r="G58" i="3"/>
  <c r="G59" i="3"/>
  <c r="G60" i="3"/>
  <c r="G51" i="3"/>
  <c r="G52" i="3"/>
  <c r="G53" i="3"/>
  <c r="G50" i="3"/>
  <c r="G268" i="3" l="1"/>
  <c r="G293" i="3" l="1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5" i="3"/>
  <c r="G234" i="3"/>
  <c r="G233" i="3"/>
  <c r="G232" i="3"/>
  <c r="G231" i="3"/>
  <c r="G230" i="3"/>
  <c r="G229" i="3"/>
  <c r="G228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64" i="3"/>
  <c r="G63" i="3"/>
  <c r="G62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</calcChain>
</file>

<file path=xl/sharedStrings.xml><?xml version="1.0" encoding="utf-8"?>
<sst xmlns="http://schemas.openxmlformats.org/spreadsheetml/2006/main" count="1162" uniqueCount="201">
  <si>
    <t>የአነስተኛ ተሽከርካሪዎች ከ11 እስከ 23 ሰው የመጫን አቅም</t>
  </si>
  <si>
    <t>ተ.ቁ</t>
  </si>
  <si>
    <t>መስመር</t>
  </si>
  <si>
    <t>ኪ.ሜ</t>
  </si>
  <si>
    <t xml:space="preserve">      ደረጃ-1</t>
  </si>
  <si>
    <t>ደረጃ-2</t>
  </si>
  <si>
    <t>ደረጃ-3</t>
  </si>
  <si>
    <t>መነሻ</t>
  </si>
  <si>
    <t>መድረሻ</t>
  </si>
  <si>
    <t>ጠጠር</t>
  </si>
  <si>
    <t>አስፓልት</t>
  </si>
  <si>
    <t>ድምር</t>
  </si>
  <si>
    <t>ድምር ብር</t>
  </si>
  <si>
    <t xml:space="preserve">መደበኛ </t>
  </si>
  <si>
    <t>ዩራፕ</t>
  </si>
  <si>
    <t>መደበኛ</t>
  </si>
  <si>
    <t>እንጅባራ</t>
  </si>
  <si>
    <t>ከሳ</t>
  </si>
  <si>
    <t>"</t>
  </si>
  <si>
    <t>ቲሊሊ</t>
  </si>
  <si>
    <t>ቡሬ</t>
  </si>
  <si>
    <r>
      <t>ፍ</t>
    </r>
    <r>
      <rPr>
        <b/>
        <sz val="8"/>
        <color theme="1"/>
        <rFont val="Arial"/>
        <family val="2"/>
      </rPr>
      <t>/</t>
    </r>
    <r>
      <rPr>
        <b/>
        <sz val="8"/>
        <color theme="1"/>
        <rFont val="Nyala"/>
      </rPr>
      <t>ሠላም</t>
    </r>
  </si>
  <si>
    <t>ማንኩሳ</t>
  </si>
  <si>
    <r>
      <t>ደ</t>
    </r>
    <r>
      <rPr>
        <b/>
        <sz val="8"/>
        <color theme="1"/>
        <rFont val="Arial"/>
        <family val="2"/>
      </rPr>
      <t>/</t>
    </r>
    <r>
      <rPr>
        <b/>
        <sz val="8"/>
        <color theme="1"/>
        <rFont val="Nyala"/>
      </rPr>
      <t>ማ</t>
    </r>
  </si>
  <si>
    <t>ደምበጫ</t>
  </si>
  <si>
    <t>አማንኤል</t>
  </si>
  <si>
    <t>`</t>
  </si>
  <si>
    <t>ጅጋ</t>
  </si>
  <si>
    <r>
      <t>ግ</t>
    </r>
    <r>
      <rPr>
        <b/>
        <sz val="8"/>
        <color theme="1"/>
        <rFont val="Arial"/>
        <family val="2"/>
      </rPr>
      <t>/</t>
    </r>
    <r>
      <rPr>
        <b/>
        <sz val="8"/>
        <color theme="1"/>
        <rFont val="Nyala"/>
      </rPr>
      <t>ቤት</t>
    </r>
  </si>
  <si>
    <t>ግ/ቤት በይንበርስቲ</t>
  </si>
  <si>
    <t>አዘና</t>
  </si>
  <si>
    <t>አየሁ</t>
  </si>
  <si>
    <t>ቻግኒ</t>
  </si>
  <si>
    <t>ፖዊ</t>
  </si>
  <si>
    <t>ዲንካራ</t>
  </si>
  <si>
    <t>ቅዳማጃ</t>
  </si>
  <si>
    <r>
      <t>አ</t>
    </r>
    <r>
      <rPr>
        <b/>
        <sz val="8"/>
        <color theme="1"/>
        <rFont val="Arial"/>
        <family val="2"/>
      </rPr>
      <t>/</t>
    </r>
    <r>
      <rPr>
        <b/>
        <sz val="8"/>
        <color theme="1"/>
        <rFont val="Nyala"/>
      </rPr>
      <t>ቅዳም</t>
    </r>
  </si>
  <si>
    <t>ዳንግላ</t>
  </si>
  <si>
    <t>ዱርቤቴ</t>
  </si>
  <si>
    <t>ቢኰሎ</t>
  </si>
  <si>
    <t>መራዊ</t>
  </si>
  <si>
    <r>
      <t>ባ</t>
    </r>
    <r>
      <rPr>
        <b/>
        <sz val="8"/>
        <color theme="1"/>
        <rFont val="Arial"/>
        <family val="2"/>
      </rPr>
      <t>/</t>
    </r>
    <r>
      <rPr>
        <b/>
        <sz val="8"/>
        <color theme="1"/>
        <rFont val="Nyala"/>
      </rPr>
      <t>ዳር</t>
    </r>
  </si>
  <si>
    <t>“</t>
  </si>
  <si>
    <t>እሁዲት</t>
  </si>
  <si>
    <t>አምበላ</t>
  </si>
  <si>
    <t>ጉብላክ</t>
  </si>
  <si>
    <t>ግ/በለስ</t>
  </si>
  <si>
    <t>ዚገም</t>
  </si>
  <si>
    <t>ማምቡክ</t>
  </si>
  <si>
    <t>ጉባላ</t>
  </si>
  <si>
    <t>አሰም</t>
  </si>
  <si>
    <t>ምርክታ</t>
  </si>
  <si>
    <t>እሮብ ገበ</t>
  </si>
  <si>
    <t>አምበር</t>
  </si>
  <si>
    <t>ፍ/ሠላም</t>
  </si>
  <si>
    <t>ደንበጫ</t>
  </si>
  <si>
    <t>አማኖኤል</t>
  </si>
  <si>
    <t>ድርቤቴ</t>
  </si>
  <si>
    <t>ኮ/በር</t>
  </si>
  <si>
    <t>ፉ/ሰላም</t>
  </si>
  <si>
    <t>ደ/ማ</t>
  </si>
  <si>
    <t>መ/ውሃ</t>
  </si>
  <si>
    <t>ድባጤ</t>
  </si>
  <si>
    <t>ቡለን</t>
  </si>
  <si>
    <t>አልሙ/ፓዊ</t>
  </si>
  <si>
    <t>ግልገል</t>
  </si>
  <si>
    <t>ማንዱራ</t>
  </si>
  <si>
    <t>ማንቡክ</t>
  </si>
  <si>
    <t>ማንኩሽ</t>
  </si>
  <si>
    <t>ባሩዳ</t>
  </si>
  <si>
    <t>ወንበራ</t>
  </si>
  <si>
    <t xml:space="preserve">      “</t>
  </si>
  <si>
    <t xml:space="preserve">      “  </t>
  </si>
  <si>
    <t>ባ/ዳር</t>
  </si>
  <si>
    <t>ጃዊ</t>
  </si>
  <si>
    <t>ቅላጅ/ዚገም/</t>
  </si>
  <si>
    <t>አ/ቅዳም</t>
  </si>
  <si>
    <t>ጎሃ/በዚ</t>
  </si>
  <si>
    <t>ጆሞ/በዚ</t>
  </si>
  <si>
    <t>ጀሞ/አም</t>
  </si>
  <si>
    <t>በሬ</t>
  </si>
  <si>
    <t>ጎሃ/አም</t>
  </si>
  <si>
    <t>ጎሃ/አህቲ/</t>
  </si>
  <si>
    <t>አምብቂ</t>
  </si>
  <si>
    <t>ጀሞራ</t>
  </si>
  <si>
    <t>ጢሪጊ ዙ</t>
  </si>
  <si>
    <t>ጢርጊ 1</t>
  </si>
  <si>
    <t>ጋሊሳ</t>
  </si>
  <si>
    <t>ይማሊ</t>
  </si>
  <si>
    <t>በርበር</t>
  </si>
  <si>
    <t>ዊንጊ</t>
  </si>
  <si>
    <t>ዋይከላ</t>
  </si>
  <si>
    <t>የጨረቃ</t>
  </si>
  <si>
    <t>ደገራአቦ</t>
  </si>
  <si>
    <t>ጥሩብርሃን</t>
  </si>
  <si>
    <t>ዳንጉላ</t>
  </si>
  <si>
    <t>ዳንግላ/በጽርጊ</t>
  </si>
  <si>
    <t>ጠንገሃ</t>
  </si>
  <si>
    <t>መሰላ</t>
  </si>
  <si>
    <t>ፓዊ መ/7</t>
  </si>
  <si>
    <t>ሉ/ደገራ</t>
  </si>
  <si>
    <t>ሰ/ደገራ</t>
  </si>
  <si>
    <t>ቻጃሙ</t>
  </si>
  <si>
    <t>አዋራ</t>
  </si>
  <si>
    <t>ሞጣ</t>
  </si>
  <si>
    <t>አ/አለም</t>
  </si>
  <si>
    <t>አበባ</t>
  </si>
  <si>
    <t>ብ/ካኒ</t>
  </si>
  <si>
    <t>ስጋዲ</t>
  </si>
  <si>
    <t>አንጓይ</t>
  </si>
  <si>
    <t>ጓሳይታ</t>
  </si>
  <si>
    <t>ድባጢ</t>
  </si>
  <si>
    <t>ጫራ</t>
  </si>
  <si>
    <t>አፈሳ</t>
  </si>
  <si>
    <t>ወዋሻ</t>
  </si>
  <si>
    <t>ጊሳ</t>
  </si>
  <si>
    <t>ደቢሲ</t>
  </si>
  <si>
    <t>አቫድራ</t>
  </si>
  <si>
    <t>ደ/ማርቆስ</t>
  </si>
  <si>
    <t>ፍ/ሰላም</t>
  </si>
  <si>
    <t>ጋይታ</t>
  </si>
  <si>
    <t>ማንጉዳ</t>
  </si>
  <si>
    <t>ደንገሽታ</t>
  </si>
  <si>
    <t>ውፍጣ-ዳጢ</t>
  </si>
  <si>
    <t>ብራቃት</t>
  </si>
  <si>
    <t>ፂርጊ</t>
  </si>
  <si>
    <t>ወርቅ ሜዳ</t>
  </si>
  <si>
    <t>ጉንደሪ</t>
  </si>
  <si>
    <t>ዋሻካናብልታ</t>
  </si>
  <si>
    <t>አማኑኤል</t>
  </si>
  <si>
    <t>ሊጋባ</t>
  </si>
  <si>
    <t>ዳንዲሲ</t>
  </si>
  <si>
    <t>ጢሪጊ</t>
  </si>
  <si>
    <t>ፈንድቃ</t>
  </si>
  <si>
    <t>ሰከላ</t>
  </si>
  <si>
    <t>ሰዋታምፕ</t>
  </si>
  <si>
    <t>ፓዊ</t>
  </si>
  <si>
    <t>ባምሉክ</t>
  </si>
  <si>
    <t>ስዎታምፕ</t>
  </si>
  <si>
    <t>ባ/ዳር/ዳንግላ</t>
  </si>
  <si>
    <t>ቀዝቃዚት</t>
  </si>
  <si>
    <t>ኩምበር</t>
  </si>
  <si>
    <t>ጃይማላ</t>
  </si>
  <si>
    <t>ደቅ</t>
  </si>
  <si>
    <t>ኳንቻ</t>
  </si>
  <si>
    <t>ፋግታ</t>
  </si>
  <si>
    <t>ዳጊ አሾላ</t>
  </si>
  <si>
    <t>ደለከስ</t>
  </si>
  <si>
    <t>ኳሪ</t>
  </si>
  <si>
    <t>ችጓሊ</t>
  </si>
  <si>
    <t>ጉደር</t>
  </si>
  <si>
    <t>አምብሲ</t>
  </si>
  <si>
    <t>ገዝአራ</t>
  </si>
  <si>
    <t xml:space="preserve">ደ/ዘይት </t>
  </si>
  <si>
    <t>ጣፎች</t>
  </si>
  <si>
    <t>ዘንባላ</t>
  </si>
  <si>
    <t>ወዝ</t>
  </si>
  <si>
    <t>አይካልታ</t>
  </si>
  <si>
    <t>ድማማ</t>
  </si>
  <si>
    <t>ጠጥርጊ</t>
  </si>
  <si>
    <t>እማባንጁ</t>
  </si>
  <si>
    <t>ጉንድል</t>
  </si>
  <si>
    <t>አምቢሲ</t>
  </si>
  <si>
    <t>አሸፋ</t>
  </si>
  <si>
    <t>አጉት</t>
  </si>
  <si>
    <t>አቺጊ</t>
  </si>
  <si>
    <t>ቁጭ</t>
  </si>
  <si>
    <t>ግ/ቤት</t>
  </si>
  <si>
    <t>ሸንዲ</t>
  </si>
  <si>
    <t>መርዓዊ</t>
  </si>
  <si>
    <t>አደጋ ውባጃ</t>
  </si>
  <si>
    <t>ማሪታ</t>
  </si>
  <si>
    <t>ውንቢሪ</t>
  </si>
  <si>
    <t>አዲስ አለም</t>
  </si>
  <si>
    <t>ገሻ</t>
  </si>
  <si>
    <t>ቡያ</t>
  </si>
  <si>
    <t>ድንኩሻ</t>
  </si>
  <si>
    <t>ቱልታ</t>
  </si>
  <si>
    <t>ችባችባሳ</t>
  </si>
  <si>
    <t>ዋጅራ</t>
  </si>
  <si>
    <t>ውምቢሪ</t>
  </si>
  <si>
    <t>ቅላጅ</t>
  </si>
  <si>
    <t>ሳስዱባክቻ</t>
  </si>
  <si>
    <t>ኬልማ</t>
  </si>
  <si>
    <t>አካኮ አርጅ</t>
  </si>
  <si>
    <t>ጊሳይታ</t>
  </si>
  <si>
    <t>ናና ችባላ</t>
  </si>
  <si>
    <t>ጎኸናጂ</t>
  </si>
  <si>
    <t xml:space="preserve"> </t>
  </si>
  <si>
    <t>ኩንምበር</t>
  </si>
  <si>
    <t>ጃሂማሣ</t>
  </si>
  <si>
    <t xml:space="preserve">      የመለስተኛ ተሽከርካሪዎች ከ24 እስከ 44 ሰው የመጫን አቅም</t>
  </si>
  <si>
    <t xml:space="preserve">   ደረጃ-1</t>
  </si>
  <si>
    <t xml:space="preserve">   ደረጃ-2</t>
  </si>
  <si>
    <t xml:space="preserve">   ደረጃ-3</t>
  </si>
  <si>
    <t xml:space="preserve">አስፓልት </t>
  </si>
  <si>
    <t>ሸራታ</t>
  </si>
  <si>
    <r>
      <t xml:space="preserve">  </t>
    </r>
    <r>
      <rPr>
        <b/>
        <u/>
        <sz val="12"/>
        <color theme="1"/>
        <rFont val="Power Geez Unicode1"/>
      </rPr>
      <t xml:space="preserve">    ከሚያዚያ 30/2017 ዓ.ም. ከምሽቱ 12፡ ጀምሮ የነዳጅ ዋጋ ለውጥ በመደረጉ ለውጥ ምክንያት የህዝብ ትንስፖርት ታሪፍ መሻሻሉን የኢፌዲሪ ትራንስፖርት እና ሎጀስቲክስ ሚኒስቴር አሣውቆናል፡፡በዚህ መሠረት</t>
    </r>
    <r>
      <rPr>
        <b/>
        <u/>
        <sz val="11"/>
        <color theme="1"/>
        <rFont val="Power Geez Unicode1"/>
      </rPr>
      <t xml:space="preserve">   </t>
    </r>
  </si>
  <si>
    <r>
      <rPr>
        <b/>
        <sz val="11"/>
        <color theme="1"/>
        <rFont val="Power Geez Unicode1"/>
      </rPr>
      <t xml:space="preserve">  </t>
    </r>
    <r>
      <rPr>
        <b/>
        <u/>
        <sz val="12"/>
        <color theme="1"/>
        <rFont val="Power Geez Unicode1"/>
      </rPr>
      <t xml:space="preserve">   ከሚያዚያ 30/2017 ዓ.ም. ከምሽቱ 12፡ ጀምሮ የነዳጅ ዋጋ ለውጥ በመደረጉ ለውጥ ምክንያት የህዝብ ትንስፖርት ታሪፍ መሻሻሉን የኢፌዲሪ ትራንስፖርት እና ሎጀስቲክስ ሚኒስቴር አሣውቆናል፡፡በዚህ መሠረት</t>
    </r>
    <r>
      <rPr>
        <b/>
        <u/>
        <sz val="11"/>
        <color theme="1"/>
        <rFont val="Power Geez Unicode1"/>
      </rPr>
      <t xml:space="preserve">   </t>
    </r>
  </si>
  <si>
    <t>ዱርቤተ</t>
  </si>
  <si>
    <t xml:space="preserve"> በዚህ ሁለት ቀን ውስጥ በየመስመሩ ታሪፍ ተሠርቶ ይድረስ ተግባራዊ የሚሆነው ከጥቅምት 17/2018 ጀምሮ ነው።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</si>
</sst>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"/>
  </numFmts>
  <fonts count="4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Power Geez Unicode1"/>
    </font>
    <font>
      <b/>
      <u/>
      <sz val="11"/>
      <color theme="1"/>
      <name val="Power Geez Unicode1"/>
    </font>
    <font>
      <sz val="12"/>
      <color theme="1"/>
      <name val="Power Geez Unicode1"/>
    </font>
    <font>
      <b/>
      <sz val="8"/>
      <color theme="1"/>
      <name val="Power Geez Unicode1"/>
    </font>
    <font>
      <b/>
      <sz val="12"/>
      <color theme="1"/>
      <name val="Power Geez Unicode1"/>
    </font>
    <font>
      <sz val="12"/>
      <color theme="1"/>
      <name val="Calibri"/>
      <family val="2"/>
      <scheme val="minor"/>
    </font>
    <font>
      <sz val="8"/>
      <color theme="1"/>
      <name val="Power Geez Unicode1"/>
    </font>
    <font>
      <b/>
      <sz val="9"/>
      <color theme="1"/>
      <name val="Power Geez Unicode1"/>
    </font>
    <font>
      <b/>
      <sz val="9"/>
      <color theme="1"/>
      <name val="Nyala"/>
    </font>
    <font>
      <b/>
      <sz val="8"/>
      <color theme="1"/>
      <name val="Nyala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.5"/>
      <color theme="1"/>
      <name val="Power Geez Unicode1"/>
    </font>
    <font>
      <sz val="10.5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Nyala"/>
    </font>
    <font>
      <sz val="12"/>
      <color theme="1"/>
      <name val="Nyala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8"/>
      <color rgb="FFC00000"/>
      <name val="Nyala"/>
    </font>
    <font>
      <b/>
      <sz val="11"/>
      <color rgb="FFC00000"/>
      <name val="Arial"/>
      <family val="2"/>
    </font>
    <font>
      <b/>
      <sz val="9"/>
      <color rgb="FFC00000"/>
      <name val="Arial"/>
      <family val="2"/>
    </font>
    <font>
      <sz val="9"/>
      <color rgb="FFC00000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Nyala"/>
    </font>
    <font>
      <sz val="9"/>
      <color theme="1"/>
      <name val="Calibri"/>
      <family val="2"/>
      <scheme val="minor"/>
    </font>
    <font>
      <sz val="10"/>
      <color theme="1"/>
      <name val="Power Geez Unicode1"/>
    </font>
    <font>
      <sz val="6"/>
      <color theme="1"/>
      <name val="Power Geez Unicode1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Power Geez Unicode1"/>
    </font>
    <font>
      <b/>
      <u/>
      <sz val="12"/>
      <color theme="1"/>
      <name val="Power Geez Unicode1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8"/>
      <color rgb="FFFF0000"/>
      <name val="Nyala"/>
    </font>
    <font>
      <b/>
      <sz val="11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2" fontId="2" fillId="2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vertical="center" wrapText="1"/>
    </xf>
    <xf numFmtId="164" fontId="0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2" fontId="15" fillId="3" borderId="2" xfId="0" applyNumberFormat="1" applyFont="1" applyFill="1" applyBorder="1" applyAlignment="1">
      <alignment horizontal="left" vertical="center" wrapText="1"/>
    </xf>
    <xf numFmtId="2" fontId="16" fillId="3" borderId="2" xfId="0" applyNumberFormat="1" applyFont="1" applyFill="1" applyBorder="1" applyAlignment="1">
      <alignment horizontal="left"/>
    </xf>
    <xf numFmtId="2" fontId="16" fillId="0" borderId="2" xfId="0" applyNumberFormat="1" applyFont="1" applyBorder="1" applyAlignment="1">
      <alignment horizontal="left"/>
    </xf>
    <xf numFmtId="0" fontId="17" fillId="0" borderId="2" xfId="0" applyFont="1" applyBorder="1" applyAlignment="1">
      <alignment horizontal="left" vertical="center" wrapText="1" indent="1"/>
    </xf>
    <xf numFmtId="0" fontId="13" fillId="0" borderId="2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left" vertical="top" wrapText="1" indent="1"/>
    </xf>
    <xf numFmtId="0" fontId="19" fillId="0" borderId="2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left" vertical="center" wrapText="1" indent="1"/>
    </xf>
    <xf numFmtId="0" fontId="20" fillId="0" borderId="2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21" fillId="0" borderId="2" xfId="0" applyFont="1" applyBorder="1"/>
    <xf numFmtId="0" fontId="22" fillId="0" borderId="2" xfId="0" applyFont="1" applyBorder="1"/>
    <xf numFmtId="0" fontId="17" fillId="0" borderId="2" xfId="0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23" fillId="0" borderId="2" xfId="0" applyFont="1" applyBorder="1" applyAlignment="1">
      <alignment horizontal="left" vertical="center" wrapText="1" indent="1"/>
    </xf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8" fillId="0" borderId="2" xfId="0" applyFont="1" applyBorder="1"/>
    <xf numFmtId="0" fontId="29" fillId="0" borderId="2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1" fillId="0" borderId="2" xfId="0" applyFont="1" applyBorder="1"/>
    <xf numFmtId="0" fontId="31" fillId="0" borderId="2" xfId="0" applyFont="1" applyBorder="1"/>
    <xf numFmtId="164" fontId="32" fillId="0" borderId="2" xfId="0" applyNumberFormat="1" applyFont="1" applyBorder="1" applyAlignment="1">
      <alignment horizontal="left" vertical="center" wrapText="1"/>
    </xf>
    <xf numFmtId="0" fontId="32" fillId="0" borderId="2" xfId="0" applyFont="1" applyBorder="1" applyAlignment="1">
      <alignment vertical="center" wrapText="1"/>
    </xf>
    <xf numFmtId="0" fontId="34" fillId="0" borderId="0" xfId="0" applyFont="1"/>
    <xf numFmtId="0" fontId="35" fillId="0" borderId="0" xfId="0" applyFont="1"/>
    <xf numFmtId="0" fontId="31" fillId="0" borderId="0" xfId="0" applyFont="1"/>
    <xf numFmtId="164" fontId="7" fillId="0" borderId="2" xfId="0" applyNumberFormat="1" applyFont="1" applyBorder="1" applyAlignment="1">
      <alignment horizontal="left"/>
    </xf>
    <xf numFmtId="0" fontId="7" fillId="0" borderId="0" xfId="0" applyFont="1"/>
    <xf numFmtId="164" fontId="4" fillId="0" borderId="2" xfId="0" applyNumberFormat="1" applyFont="1" applyBorder="1" applyAlignment="1">
      <alignment horizontal="left" vertical="center" wrapText="1"/>
    </xf>
    <xf numFmtId="165" fontId="2" fillId="0" borderId="2" xfId="0" applyNumberFormat="1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 wrapText="1" indent="1"/>
    </xf>
    <xf numFmtId="0" fontId="40" fillId="0" borderId="2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left" vertical="center" wrapText="1"/>
    </xf>
    <xf numFmtId="0" fontId="42" fillId="0" borderId="2" xfId="0" applyFont="1" applyBorder="1" applyAlignment="1">
      <alignment horizontal="left" vertical="center" wrapText="1"/>
    </xf>
    <xf numFmtId="0" fontId="43" fillId="0" borderId="2" xfId="0" applyFont="1" applyBorder="1" applyAlignment="1">
      <alignment horizontal="left" vertical="center" wrapText="1"/>
    </xf>
    <xf numFmtId="0" fontId="38" fillId="0" borderId="0" xfId="0" applyFont="1"/>
    <xf numFmtId="0" fontId="2" fillId="0" borderId="2" xfId="0" applyFont="1" applyBorder="1" applyAlignment="1">
      <alignment horizontal="left" vertical="center" wrapText="1"/>
    </xf>
    <xf numFmtId="0" fontId="0" fillId="0" borderId="0" xfId="0" applyFont="1"/>
    <xf numFmtId="164" fontId="16" fillId="0" borderId="2" xfId="0" applyNumberFormat="1" applyFont="1" applyBorder="1" applyAlignment="1">
      <alignment horizontal="left"/>
    </xf>
    <xf numFmtId="0" fontId="2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2" fontId="16" fillId="3" borderId="4" xfId="0" applyNumberFormat="1" applyFont="1" applyFill="1" applyBorder="1" applyAlignment="1">
      <alignment horizontal="left"/>
    </xf>
    <xf numFmtId="0" fontId="1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2" fontId="32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2" fontId="32" fillId="0" borderId="2" xfId="0" applyNumberFormat="1" applyFont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left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2" fontId="4" fillId="2" borderId="8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3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wrapText="1" inden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4" fillId="0" borderId="0" xfId="0" applyFont="1"/>
    <xf numFmtId="0" fontId="44" fillId="0" borderId="1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7"/>
  <sheetViews>
    <sheetView topLeftCell="A276" workbookViewId="0">
      <selection activeCell="A296" sqref="A296:S296"/>
    </sheetView>
  </sheetViews>
  <sheetFormatPr defaultRowHeight="15"/>
  <cols>
    <col min="1" max="1" width="5" style="43" customWidth="1"/>
    <col min="2" max="2" width="5.7109375" style="44" customWidth="1"/>
    <col min="3" max="3" width="7.28515625" style="44" customWidth="1"/>
    <col min="4" max="4" width="4.85546875" style="45" customWidth="1"/>
    <col min="5" max="5" width="4.5703125" style="45" customWidth="1"/>
    <col min="6" max="7" width="5.28515625" customWidth="1"/>
    <col min="8" max="8" width="7.140625" customWidth="1"/>
    <col min="9" max="9" width="7.85546875" customWidth="1"/>
    <col min="10" max="10" width="9.28515625" customWidth="1"/>
    <col min="11" max="11" width="10" customWidth="1"/>
    <col min="12" max="12" width="8.42578125" customWidth="1"/>
    <col min="13" max="13" width="7.140625" customWidth="1"/>
    <col min="14" max="14" width="8.7109375" customWidth="1"/>
    <col min="15" max="15" width="7.85546875" customWidth="1"/>
    <col min="16" max="17" width="8.28515625" customWidth="1"/>
    <col min="18" max="18" width="9" customWidth="1"/>
    <col min="19" max="19" width="8" customWidth="1"/>
  </cols>
  <sheetData>
    <row r="1" spans="1:19" ht="34.5" customHeight="1">
      <c r="A1" s="65" t="s">
        <v>198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5.75">
      <c r="A2" s="66" t="s">
        <v>191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ht="15.75">
      <c r="A3" s="67" t="s">
        <v>1</v>
      </c>
      <c r="B3" s="68" t="s">
        <v>2</v>
      </c>
      <c r="C3" s="68"/>
      <c r="D3" s="66" t="s">
        <v>3</v>
      </c>
      <c r="E3" s="66"/>
      <c r="F3" s="66"/>
      <c r="G3" s="66"/>
      <c r="H3" s="69" t="s">
        <v>192</v>
      </c>
      <c r="I3" s="69"/>
      <c r="J3" s="69"/>
      <c r="K3" s="69"/>
      <c r="L3" s="69" t="s">
        <v>193</v>
      </c>
      <c r="M3" s="69"/>
      <c r="N3" s="69"/>
      <c r="O3" s="69"/>
      <c r="P3" s="69" t="s">
        <v>194</v>
      </c>
      <c r="Q3" s="69"/>
      <c r="R3" s="69"/>
      <c r="S3" s="69"/>
    </row>
    <row r="4" spans="1:19">
      <c r="A4" s="67"/>
      <c r="B4" s="70" t="s">
        <v>7</v>
      </c>
      <c r="C4" s="71" t="s">
        <v>8</v>
      </c>
      <c r="D4" s="71" t="s">
        <v>9</v>
      </c>
      <c r="E4" s="71"/>
      <c r="F4" s="73" t="s">
        <v>10</v>
      </c>
      <c r="G4" s="73" t="s">
        <v>11</v>
      </c>
      <c r="H4" s="74" t="s">
        <v>9</v>
      </c>
      <c r="I4" s="74"/>
      <c r="J4" s="74" t="s">
        <v>10</v>
      </c>
      <c r="K4" s="72" t="s">
        <v>12</v>
      </c>
      <c r="L4" s="74" t="s">
        <v>9</v>
      </c>
      <c r="M4" s="74"/>
      <c r="N4" s="74" t="s">
        <v>195</v>
      </c>
      <c r="O4" s="72" t="s">
        <v>12</v>
      </c>
      <c r="P4" s="74" t="s">
        <v>9</v>
      </c>
      <c r="Q4" s="74"/>
      <c r="R4" s="74" t="s">
        <v>10</v>
      </c>
      <c r="S4" s="72" t="s">
        <v>12</v>
      </c>
    </row>
    <row r="5" spans="1:19">
      <c r="A5" s="67"/>
      <c r="B5" s="70"/>
      <c r="C5" s="71"/>
      <c r="D5" s="71"/>
      <c r="E5" s="71"/>
      <c r="F5" s="73"/>
      <c r="G5" s="73"/>
      <c r="H5" s="41" t="s">
        <v>15</v>
      </c>
      <c r="I5" s="42" t="s">
        <v>14</v>
      </c>
      <c r="J5" s="74"/>
      <c r="K5" s="72"/>
      <c r="L5" s="41" t="s">
        <v>15</v>
      </c>
      <c r="M5" s="42" t="s">
        <v>14</v>
      </c>
      <c r="N5" s="74"/>
      <c r="O5" s="72"/>
      <c r="P5" s="41" t="s">
        <v>15</v>
      </c>
      <c r="Q5" s="42" t="s">
        <v>14</v>
      </c>
      <c r="R5" s="74"/>
      <c r="S5" s="72"/>
    </row>
    <row r="6" spans="1:19" ht="24">
      <c r="A6" s="67"/>
      <c r="B6" s="70"/>
      <c r="C6" s="71"/>
      <c r="D6" s="3" t="s">
        <v>15</v>
      </c>
      <c r="E6" s="3" t="s">
        <v>14</v>
      </c>
      <c r="F6" s="73"/>
      <c r="G6" s="73"/>
      <c r="H6" s="46">
        <v>2.5911</v>
      </c>
      <c r="I6" s="46">
        <v>2.8340999999999998</v>
      </c>
      <c r="J6" s="47">
        <v>2.3572000000000002</v>
      </c>
      <c r="K6" s="72"/>
      <c r="L6" s="48">
        <v>2.5110000000000001</v>
      </c>
      <c r="M6" s="46">
        <v>2.8153999999999999</v>
      </c>
      <c r="N6" s="48">
        <v>2.3180000000000001</v>
      </c>
      <c r="O6" s="72"/>
      <c r="P6" s="48">
        <v>2.4268000000000001</v>
      </c>
      <c r="Q6" s="48">
        <v>2.7315999999999998</v>
      </c>
      <c r="R6" s="48">
        <v>2.2736000000000001</v>
      </c>
      <c r="S6" s="72"/>
    </row>
    <row r="7" spans="1:19" ht="24">
      <c r="A7" s="56">
        <v>1</v>
      </c>
      <c r="B7" s="8" t="s">
        <v>16</v>
      </c>
      <c r="C7" s="9" t="s">
        <v>17</v>
      </c>
      <c r="D7" s="10"/>
      <c r="E7" s="11"/>
      <c r="F7" s="12">
        <v>8</v>
      </c>
      <c r="G7" s="12">
        <v>8</v>
      </c>
      <c r="H7" s="13">
        <f>D7*2.5911</f>
        <v>0</v>
      </c>
      <c r="I7" s="14">
        <f>E7*2.8341</f>
        <v>0</v>
      </c>
      <c r="J7" s="14">
        <f>F7*2.3572</f>
        <v>18.857600000000001</v>
      </c>
      <c r="K7" s="58">
        <f>H7+I7+J7</f>
        <v>18.857600000000001</v>
      </c>
      <c r="L7" s="14">
        <f>D7*2.511</f>
        <v>0</v>
      </c>
      <c r="M7" s="14">
        <f>E7*2.8154</f>
        <v>0</v>
      </c>
      <c r="N7" s="14">
        <f>F7*2.318</f>
        <v>18.544</v>
      </c>
      <c r="O7" s="15">
        <f>L7+M7+N7</f>
        <v>18.544</v>
      </c>
      <c r="P7" s="14">
        <f>D7*2.4268</f>
        <v>0</v>
      </c>
      <c r="Q7" s="14">
        <f>E7*2.7316</f>
        <v>0</v>
      </c>
      <c r="R7" s="14">
        <f>F7*2.2736</f>
        <v>18.188800000000001</v>
      </c>
      <c r="S7" s="15">
        <f>SUM(P7:R7)</f>
        <v>18.188800000000001</v>
      </c>
    </row>
    <row r="8" spans="1:19" ht="17.25" customHeight="1">
      <c r="A8" s="56">
        <v>2</v>
      </c>
      <c r="B8" s="16" t="s">
        <v>18</v>
      </c>
      <c r="C8" s="9" t="s">
        <v>19</v>
      </c>
      <c r="D8" s="10"/>
      <c r="E8" s="11"/>
      <c r="F8" s="12">
        <v>17</v>
      </c>
      <c r="G8" s="12">
        <f t="shared" ref="G8:G98" si="0">SUM(D8:F8)</f>
        <v>17</v>
      </c>
      <c r="H8" s="13">
        <f t="shared" ref="H8:H71" si="1">D8*2.5911</f>
        <v>0</v>
      </c>
      <c r="I8" s="14">
        <f t="shared" ref="I8:I71" si="2">E8*2.8341</f>
        <v>0</v>
      </c>
      <c r="J8" s="14">
        <f t="shared" ref="J8:J71" si="3">F8*2.3572</f>
        <v>40.072400000000002</v>
      </c>
      <c r="K8" s="58">
        <f t="shared" ref="K8:K71" si="4">H8+I8+J8</f>
        <v>40.072400000000002</v>
      </c>
      <c r="L8" s="14">
        <f t="shared" ref="L8:L71" si="5">D8*2.511</f>
        <v>0</v>
      </c>
      <c r="M8" s="14">
        <f t="shared" ref="M8:M71" si="6">E8*2.8154</f>
        <v>0</v>
      </c>
      <c r="N8" s="14">
        <f t="shared" ref="N8:N71" si="7">F8*2.318</f>
        <v>39.405999999999999</v>
      </c>
      <c r="O8" s="15">
        <f t="shared" ref="O8:O71" si="8">L8+M8+N8</f>
        <v>39.405999999999999</v>
      </c>
      <c r="P8" s="14">
        <f t="shared" ref="P8:P71" si="9">D8*2.4268</f>
        <v>0</v>
      </c>
      <c r="Q8" s="14">
        <f t="shared" ref="Q8:Q71" si="10">E8*2.7316</f>
        <v>0</v>
      </c>
      <c r="R8" s="14">
        <f t="shared" ref="R8:R71" si="11">F8*2.2736</f>
        <v>38.651200000000003</v>
      </c>
      <c r="S8" s="15">
        <f t="shared" ref="S8:S71" si="12">SUM(P8:R8)</f>
        <v>38.651200000000003</v>
      </c>
    </row>
    <row r="9" spans="1:19" ht="15.75">
      <c r="A9" s="56">
        <v>3</v>
      </c>
      <c r="B9" s="16" t="s">
        <v>18</v>
      </c>
      <c r="C9" s="9" t="s">
        <v>20</v>
      </c>
      <c r="D9" s="10"/>
      <c r="E9" s="11"/>
      <c r="F9" s="12">
        <v>36</v>
      </c>
      <c r="G9" s="12">
        <f t="shared" si="0"/>
        <v>36</v>
      </c>
      <c r="H9" s="13">
        <f t="shared" si="1"/>
        <v>0</v>
      </c>
      <c r="I9" s="14">
        <f t="shared" si="2"/>
        <v>0</v>
      </c>
      <c r="J9" s="14">
        <f t="shared" si="3"/>
        <v>84.859200000000001</v>
      </c>
      <c r="K9" s="58">
        <f t="shared" si="4"/>
        <v>84.859200000000001</v>
      </c>
      <c r="L9" s="14">
        <f t="shared" si="5"/>
        <v>0</v>
      </c>
      <c r="M9" s="14">
        <f t="shared" si="6"/>
        <v>0</v>
      </c>
      <c r="N9" s="14">
        <f t="shared" si="7"/>
        <v>83.448000000000008</v>
      </c>
      <c r="O9" s="15">
        <f t="shared" si="8"/>
        <v>83.448000000000008</v>
      </c>
      <c r="P9" s="14">
        <f t="shared" si="9"/>
        <v>0</v>
      </c>
      <c r="Q9" s="14">
        <f t="shared" si="10"/>
        <v>0</v>
      </c>
      <c r="R9" s="14">
        <f t="shared" si="11"/>
        <v>81.849600000000009</v>
      </c>
      <c r="S9" s="15">
        <f t="shared" si="12"/>
        <v>81.849600000000009</v>
      </c>
    </row>
    <row r="10" spans="1:19" ht="15.75">
      <c r="A10" s="56">
        <v>4</v>
      </c>
      <c r="B10" s="16" t="s">
        <v>18</v>
      </c>
      <c r="C10" s="9" t="s">
        <v>21</v>
      </c>
      <c r="D10" s="10"/>
      <c r="E10" s="11"/>
      <c r="F10" s="12">
        <v>63</v>
      </c>
      <c r="G10" s="12">
        <f t="shared" si="0"/>
        <v>63</v>
      </c>
      <c r="H10" s="13">
        <f t="shared" si="1"/>
        <v>0</v>
      </c>
      <c r="I10" s="14">
        <f t="shared" si="2"/>
        <v>0</v>
      </c>
      <c r="J10" s="14">
        <f t="shared" si="3"/>
        <v>148.50360000000001</v>
      </c>
      <c r="K10" s="58">
        <f t="shared" si="4"/>
        <v>148.50360000000001</v>
      </c>
      <c r="L10" s="14">
        <f t="shared" si="5"/>
        <v>0</v>
      </c>
      <c r="M10" s="14">
        <f t="shared" si="6"/>
        <v>0</v>
      </c>
      <c r="N10" s="14">
        <f t="shared" si="7"/>
        <v>146.03399999999999</v>
      </c>
      <c r="O10" s="15">
        <f t="shared" si="8"/>
        <v>146.03399999999999</v>
      </c>
      <c r="P10" s="14">
        <f t="shared" si="9"/>
        <v>0</v>
      </c>
      <c r="Q10" s="14">
        <f t="shared" si="10"/>
        <v>0</v>
      </c>
      <c r="R10" s="14">
        <f t="shared" si="11"/>
        <v>143.23680000000002</v>
      </c>
      <c r="S10" s="15">
        <f t="shared" si="12"/>
        <v>143.23680000000002</v>
      </c>
    </row>
    <row r="11" spans="1:19" ht="17.25" customHeight="1">
      <c r="A11" s="56">
        <v>5</v>
      </c>
      <c r="B11" s="16" t="s">
        <v>18</v>
      </c>
      <c r="C11" s="9" t="s">
        <v>22</v>
      </c>
      <c r="D11" s="10"/>
      <c r="E11" s="11"/>
      <c r="F11" s="12">
        <v>51</v>
      </c>
      <c r="G11" s="12">
        <f t="shared" si="0"/>
        <v>51</v>
      </c>
      <c r="H11" s="13">
        <f t="shared" si="1"/>
        <v>0</v>
      </c>
      <c r="I11" s="14">
        <f t="shared" si="2"/>
        <v>0</v>
      </c>
      <c r="J11" s="14">
        <f t="shared" si="3"/>
        <v>120.21720000000001</v>
      </c>
      <c r="K11" s="58">
        <f t="shared" si="4"/>
        <v>120.21720000000001</v>
      </c>
      <c r="L11" s="14">
        <f t="shared" si="5"/>
        <v>0</v>
      </c>
      <c r="M11" s="14">
        <f t="shared" si="6"/>
        <v>0</v>
      </c>
      <c r="N11" s="14">
        <f t="shared" si="7"/>
        <v>118.218</v>
      </c>
      <c r="O11" s="15">
        <f t="shared" si="8"/>
        <v>118.218</v>
      </c>
      <c r="P11" s="14">
        <f t="shared" si="9"/>
        <v>0</v>
      </c>
      <c r="Q11" s="14">
        <f t="shared" si="10"/>
        <v>0</v>
      </c>
      <c r="R11" s="14">
        <f t="shared" si="11"/>
        <v>115.95360000000001</v>
      </c>
      <c r="S11" s="15">
        <f t="shared" si="12"/>
        <v>115.95360000000001</v>
      </c>
    </row>
    <row r="12" spans="1:19" ht="15.75">
      <c r="A12" s="56">
        <v>6</v>
      </c>
      <c r="B12" s="16" t="s">
        <v>18</v>
      </c>
      <c r="C12" s="9" t="s">
        <v>23</v>
      </c>
      <c r="D12" s="10"/>
      <c r="E12" s="11"/>
      <c r="F12" s="12">
        <v>147</v>
      </c>
      <c r="G12" s="12">
        <f t="shared" si="0"/>
        <v>147</v>
      </c>
      <c r="H12" s="13">
        <f t="shared" si="1"/>
        <v>0</v>
      </c>
      <c r="I12" s="14">
        <f t="shared" si="2"/>
        <v>0</v>
      </c>
      <c r="J12" s="14">
        <f t="shared" si="3"/>
        <v>346.50840000000005</v>
      </c>
      <c r="K12" s="58">
        <f t="shared" si="4"/>
        <v>346.50840000000005</v>
      </c>
      <c r="L12" s="14">
        <f t="shared" si="5"/>
        <v>0</v>
      </c>
      <c r="M12" s="14">
        <f t="shared" si="6"/>
        <v>0</v>
      </c>
      <c r="N12" s="14">
        <f t="shared" si="7"/>
        <v>340.74599999999998</v>
      </c>
      <c r="O12" s="15">
        <f t="shared" si="8"/>
        <v>340.74599999999998</v>
      </c>
      <c r="P12" s="14">
        <f t="shared" si="9"/>
        <v>0</v>
      </c>
      <c r="Q12" s="14">
        <f t="shared" si="10"/>
        <v>0</v>
      </c>
      <c r="R12" s="14">
        <f t="shared" si="11"/>
        <v>334.2192</v>
      </c>
      <c r="S12" s="15">
        <f t="shared" si="12"/>
        <v>334.2192</v>
      </c>
    </row>
    <row r="13" spans="1:19" ht="19.5" customHeight="1">
      <c r="A13" s="56">
        <v>7</v>
      </c>
      <c r="B13" s="16" t="s">
        <v>18</v>
      </c>
      <c r="C13" s="9" t="s">
        <v>24</v>
      </c>
      <c r="D13" s="10"/>
      <c r="E13" s="11"/>
      <c r="F13" s="12">
        <v>97</v>
      </c>
      <c r="G13" s="12">
        <f t="shared" si="0"/>
        <v>97</v>
      </c>
      <c r="H13" s="13">
        <f t="shared" si="1"/>
        <v>0</v>
      </c>
      <c r="I13" s="14">
        <f t="shared" si="2"/>
        <v>0</v>
      </c>
      <c r="J13" s="14">
        <f t="shared" si="3"/>
        <v>228.64840000000001</v>
      </c>
      <c r="K13" s="58">
        <f t="shared" si="4"/>
        <v>228.64840000000001</v>
      </c>
      <c r="L13" s="14">
        <f t="shared" si="5"/>
        <v>0</v>
      </c>
      <c r="M13" s="14">
        <f t="shared" si="6"/>
        <v>0</v>
      </c>
      <c r="N13" s="14">
        <f t="shared" si="7"/>
        <v>224.846</v>
      </c>
      <c r="O13" s="15">
        <f t="shared" si="8"/>
        <v>224.846</v>
      </c>
      <c r="P13" s="14">
        <f t="shared" si="9"/>
        <v>0</v>
      </c>
      <c r="Q13" s="14">
        <f t="shared" si="10"/>
        <v>0</v>
      </c>
      <c r="R13" s="14">
        <f t="shared" si="11"/>
        <v>220.53919999999999</v>
      </c>
      <c r="S13" s="15">
        <f t="shared" si="12"/>
        <v>220.53919999999999</v>
      </c>
    </row>
    <row r="14" spans="1:19" ht="15.75">
      <c r="A14" s="56">
        <v>8</v>
      </c>
      <c r="B14" s="16" t="s">
        <v>18</v>
      </c>
      <c r="C14" s="9" t="s">
        <v>25</v>
      </c>
      <c r="D14" s="10"/>
      <c r="E14" s="11"/>
      <c r="F14" s="12">
        <v>117</v>
      </c>
      <c r="G14" s="12">
        <f t="shared" si="0"/>
        <v>117</v>
      </c>
      <c r="H14" s="13">
        <f t="shared" si="1"/>
        <v>0</v>
      </c>
      <c r="I14" s="14">
        <f t="shared" si="2"/>
        <v>0</v>
      </c>
      <c r="J14" s="14">
        <f t="shared" si="3"/>
        <v>275.79240000000004</v>
      </c>
      <c r="K14" s="58">
        <f t="shared" si="4"/>
        <v>275.79240000000004</v>
      </c>
      <c r="L14" s="14">
        <f t="shared" si="5"/>
        <v>0</v>
      </c>
      <c r="M14" s="14">
        <f t="shared" si="6"/>
        <v>0</v>
      </c>
      <c r="N14" s="14">
        <f t="shared" si="7"/>
        <v>271.20600000000002</v>
      </c>
      <c r="O14" s="15">
        <f t="shared" si="8"/>
        <v>271.20600000000002</v>
      </c>
      <c r="P14" s="14">
        <f t="shared" si="9"/>
        <v>0</v>
      </c>
      <c r="Q14" s="14">
        <f t="shared" si="10"/>
        <v>0</v>
      </c>
      <c r="R14" s="14">
        <f t="shared" si="11"/>
        <v>266.01120000000003</v>
      </c>
      <c r="S14" s="15">
        <f t="shared" si="12"/>
        <v>266.01120000000003</v>
      </c>
    </row>
    <row r="15" spans="1:19" ht="15.75">
      <c r="A15" s="56">
        <v>9</v>
      </c>
      <c r="B15" s="16" t="s">
        <v>26</v>
      </c>
      <c r="C15" s="9" t="s">
        <v>27</v>
      </c>
      <c r="D15" s="10"/>
      <c r="E15" s="11"/>
      <c r="F15" s="12">
        <v>75</v>
      </c>
      <c r="G15" s="12">
        <f t="shared" si="0"/>
        <v>75</v>
      </c>
      <c r="H15" s="13">
        <f t="shared" si="1"/>
        <v>0</v>
      </c>
      <c r="I15" s="14">
        <f t="shared" si="2"/>
        <v>0</v>
      </c>
      <c r="J15" s="14">
        <f t="shared" si="3"/>
        <v>176.79000000000002</v>
      </c>
      <c r="K15" s="58">
        <f t="shared" si="4"/>
        <v>176.79000000000002</v>
      </c>
      <c r="L15" s="14">
        <f t="shared" si="5"/>
        <v>0</v>
      </c>
      <c r="M15" s="14">
        <f t="shared" si="6"/>
        <v>0</v>
      </c>
      <c r="N15" s="14">
        <f t="shared" si="7"/>
        <v>173.85</v>
      </c>
      <c r="O15" s="15">
        <f t="shared" si="8"/>
        <v>173.85</v>
      </c>
      <c r="P15" s="14">
        <f t="shared" si="9"/>
        <v>0</v>
      </c>
      <c r="Q15" s="14">
        <f t="shared" si="10"/>
        <v>0</v>
      </c>
      <c r="R15" s="14">
        <f t="shared" si="11"/>
        <v>170.52</v>
      </c>
      <c r="S15" s="15">
        <f t="shared" si="12"/>
        <v>170.52</v>
      </c>
    </row>
    <row r="16" spans="1:19" ht="16.5" customHeight="1">
      <c r="A16" s="56">
        <v>10</v>
      </c>
      <c r="B16" s="16" t="s">
        <v>18</v>
      </c>
      <c r="C16" s="9" t="s">
        <v>28</v>
      </c>
      <c r="D16" s="10">
        <v>11</v>
      </c>
      <c r="E16" s="11"/>
      <c r="F16" s="12">
        <v>8</v>
      </c>
      <c r="G16" s="12">
        <f t="shared" si="0"/>
        <v>19</v>
      </c>
      <c r="H16" s="13">
        <f t="shared" si="1"/>
        <v>28.502099999999999</v>
      </c>
      <c r="I16" s="14">
        <f t="shared" si="2"/>
        <v>0</v>
      </c>
      <c r="J16" s="14">
        <f t="shared" si="3"/>
        <v>18.857600000000001</v>
      </c>
      <c r="K16" s="58">
        <f t="shared" si="4"/>
        <v>47.359700000000004</v>
      </c>
      <c r="L16" s="14">
        <f t="shared" si="5"/>
        <v>27.621000000000002</v>
      </c>
      <c r="M16" s="14">
        <f t="shared" si="6"/>
        <v>0</v>
      </c>
      <c r="N16" s="14">
        <f t="shared" si="7"/>
        <v>18.544</v>
      </c>
      <c r="O16" s="15">
        <f t="shared" si="8"/>
        <v>46.165000000000006</v>
      </c>
      <c r="P16" s="14">
        <f t="shared" si="9"/>
        <v>26.694800000000001</v>
      </c>
      <c r="Q16" s="14">
        <f t="shared" si="10"/>
        <v>0</v>
      </c>
      <c r="R16" s="14">
        <f t="shared" si="11"/>
        <v>18.188800000000001</v>
      </c>
      <c r="S16" s="15">
        <f t="shared" si="12"/>
        <v>44.883600000000001</v>
      </c>
    </row>
    <row r="17" spans="1:19" ht="39" customHeight="1">
      <c r="A17" s="56">
        <v>11</v>
      </c>
      <c r="B17" s="16" t="s">
        <v>18</v>
      </c>
      <c r="C17" s="9" t="s">
        <v>29</v>
      </c>
      <c r="D17" s="10"/>
      <c r="E17" s="11">
        <v>10.8</v>
      </c>
      <c r="F17" s="12">
        <v>2.5</v>
      </c>
      <c r="G17" s="12">
        <f t="shared" si="0"/>
        <v>13.3</v>
      </c>
      <c r="H17" s="13">
        <f t="shared" si="1"/>
        <v>0</v>
      </c>
      <c r="I17" s="14">
        <f>E17*2.8341</f>
        <v>30.608280000000001</v>
      </c>
      <c r="J17" s="14">
        <f t="shared" si="3"/>
        <v>5.8930000000000007</v>
      </c>
      <c r="K17" s="58">
        <f t="shared" si="4"/>
        <v>36.501280000000001</v>
      </c>
      <c r="L17" s="14">
        <f t="shared" si="5"/>
        <v>0</v>
      </c>
      <c r="M17" s="14">
        <f t="shared" si="6"/>
        <v>30.406320000000001</v>
      </c>
      <c r="N17" s="14">
        <f t="shared" si="7"/>
        <v>5.7949999999999999</v>
      </c>
      <c r="O17" s="15">
        <f t="shared" si="8"/>
        <v>36.201320000000003</v>
      </c>
      <c r="P17" s="14">
        <f t="shared" si="9"/>
        <v>0</v>
      </c>
      <c r="Q17" s="14">
        <f t="shared" si="10"/>
        <v>29.501280000000001</v>
      </c>
      <c r="R17" s="14">
        <f t="shared" si="11"/>
        <v>5.6840000000000002</v>
      </c>
      <c r="S17" s="15">
        <f t="shared" si="12"/>
        <v>35.185279999999999</v>
      </c>
    </row>
    <row r="18" spans="1:19" ht="18" customHeight="1">
      <c r="A18" s="56">
        <v>12</v>
      </c>
      <c r="B18" s="16" t="s">
        <v>18</v>
      </c>
      <c r="C18" s="9" t="s">
        <v>30</v>
      </c>
      <c r="D18" s="10">
        <v>28</v>
      </c>
      <c r="E18" s="11"/>
      <c r="F18" s="12">
        <v>8</v>
      </c>
      <c r="G18" s="12">
        <f t="shared" si="0"/>
        <v>36</v>
      </c>
      <c r="H18" s="13">
        <f t="shared" si="1"/>
        <v>72.550799999999995</v>
      </c>
      <c r="I18" s="14">
        <f t="shared" si="2"/>
        <v>0</v>
      </c>
      <c r="J18" s="14">
        <f t="shared" si="3"/>
        <v>18.857600000000001</v>
      </c>
      <c r="K18" s="58">
        <f t="shared" si="4"/>
        <v>91.4084</v>
      </c>
      <c r="L18" s="14">
        <f t="shared" si="5"/>
        <v>70.308000000000007</v>
      </c>
      <c r="M18" s="14">
        <f t="shared" si="6"/>
        <v>0</v>
      </c>
      <c r="N18" s="14">
        <f t="shared" si="7"/>
        <v>18.544</v>
      </c>
      <c r="O18" s="15">
        <f t="shared" si="8"/>
        <v>88.852000000000004</v>
      </c>
      <c r="P18" s="14">
        <f t="shared" si="9"/>
        <v>67.950400000000002</v>
      </c>
      <c r="Q18" s="14">
        <f t="shared" si="10"/>
        <v>0</v>
      </c>
      <c r="R18" s="14">
        <f t="shared" si="11"/>
        <v>18.188800000000001</v>
      </c>
      <c r="S18" s="15">
        <f t="shared" si="12"/>
        <v>86.139200000000002</v>
      </c>
    </row>
    <row r="19" spans="1:19" ht="15.75">
      <c r="A19" s="56">
        <v>13</v>
      </c>
      <c r="B19" s="16" t="s">
        <v>18</v>
      </c>
      <c r="C19" s="9" t="s">
        <v>31</v>
      </c>
      <c r="D19" s="10">
        <v>40</v>
      </c>
      <c r="E19" s="11"/>
      <c r="F19" s="12">
        <v>8</v>
      </c>
      <c r="G19" s="12">
        <f t="shared" si="0"/>
        <v>48</v>
      </c>
      <c r="H19" s="13">
        <f t="shared" si="1"/>
        <v>103.64400000000001</v>
      </c>
      <c r="I19" s="14">
        <f t="shared" si="2"/>
        <v>0</v>
      </c>
      <c r="J19" s="14">
        <f t="shared" si="3"/>
        <v>18.857600000000001</v>
      </c>
      <c r="K19" s="58">
        <f t="shared" si="4"/>
        <v>122.50160000000001</v>
      </c>
      <c r="L19" s="14">
        <f t="shared" si="5"/>
        <v>100.44</v>
      </c>
      <c r="M19" s="14">
        <f t="shared" si="6"/>
        <v>0</v>
      </c>
      <c r="N19" s="14">
        <f t="shared" si="7"/>
        <v>18.544</v>
      </c>
      <c r="O19" s="15">
        <f t="shared" si="8"/>
        <v>118.98399999999999</v>
      </c>
      <c r="P19" s="14">
        <f t="shared" si="9"/>
        <v>97.072000000000003</v>
      </c>
      <c r="Q19" s="14">
        <f t="shared" si="10"/>
        <v>0</v>
      </c>
      <c r="R19" s="14">
        <f t="shared" si="11"/>
        <v>18.188800000000001</v>
      </c>
      <c r="S19" s="15">
        <f t="shared" si="12"/>
        <v>115.2608</v>
      </c>
    </row>
    <row r="20" spans="1:19" ht="15.75">
      <c r="A20" s="56">
        <v>14</v>
      </c>
      <c r="B20" s="16" t="s">
        <v>18</v>
      </c>
      <c r="C20" s="9" t="s">
        <v>32</v>
      </c>
      <c r="D20" s="10"/>
      <c r="E20" s="11"/>
      <c r="F20" s="12">
        <v>58</v>
      </c>
      <c r="G20" s="12">
        <f t="shared" si="0"/>
        <v>58</v>
      </c>
      <c r="H20" s="13">
        <f t="shared" si="1"/>
        <v>0</v>
      </c>
      <c r="I20" s="14">
        <f t="shared" si="2"/>
        <v>0</v>
      </c>
      <c r="J20" s="14">
        <f t="shared" si="3"/>
        <v>136.7176</v>
      </c>
      <c r="K20" s="58">
        <f t="shared" si="4"/>
        <v>136.7176</v>
      </c>
      <c r="L20" s="14">
        <f t="shared" si="5"/>
        <v>0</v>
      </c>
      <c r="M20" s="14">
        <f t="shared" si="6"/>
        <v>0</v>
      </c>
      <c r="N20" s="14">
        <f t="shared" si="7"/>
        <v>134.44400000000002</v>
      </c>
      <c r="O20" s="15">
        <f t="shared" si="8"/>
        <v>134.44400000000002</v>
      </c>
      <c r="P20" s="14">
        <f t="shared" si="9"/>
        <v>0</v>
      </c>
      <c r="Q20" s="14">
        <f t="shared" si="10"/>
        <v>0</v>
      </c>
      <c r="R20" s="14">
        <f t="shared" si="11"/>
        <v>131.86879999999999</v>
      </c>
      <c r="S20" s="15">
        <f t="shared" si="12"/>
        <v>131.86879999999999</v>
      </c>
    </row>
    <row r="21" spans="1:19" ht="15.75">
      <c r="A21" s="56">
        <v>15</v>
      </c>
      <c r="B21" s="16" t="s">
        <v>18</v>
      </c>
      <c r="C21" s="9" t="s">
        <v>33</v>
      </c>
      <c r="D21" s="10"/>
      <c r="E21" s="11"/>
      <c r="F21" s="12">
        <v>119</v>
      </c>
      <c r="G21" s="12">
        <f t="shared" si="0"/>
        <v>119</v>
      </c>
      <c r="H21" s="13">
        <f t="shared" si="1"/>
        <v>0</v>
      </c>
      <c r="I21" s="14">
        <f t="shared" si="2"/>
        <v>0</v>
      </c>
      <c r="J21" s="14">
        <f t="shared" si="3"/>
        <v>280.5068</v>
      </c>
      <c r="K21" s="58">
        <f t="shared" si="4"/>
        <v>280.5068</v>
      </c>
      <c r="L21" s="14">
        <f t="shared" si="5"/>
        <v>0</v>
      </c>
      <c r="M21" s="14">
        <f t="shared" si="6"/>
        <v>0</v>
      </c>
      <c r="N21" s="14">
        <f t="shared" si="7"/>
        <v>275.84199999999998</v>
      </c>
      <c r="O21" s="15">
        <f t="shared" si="8"/>
        <v>275.84199999999998</v>
      </c>
      <c r="P21" s="14">
        <f t="shared" si="9"/>
        <v>0</v>
      </c>
      <c r="Q21" s="14">
        <f t="shared" si="10"/>
        <v>0</v>
      </c>
      <c r="R21" s="14">
        <f t="shared" si="11"/>
        <v>270.55840000000001</v>
      </c>
      <c r="S21" s="15">
        <f t="shared" si="12"/>
        <v>270.55840000000001</v>
      </c>
    </row>
    <row r="22" spans="1:19" ht="15.75">
      <c r="A22" s="56">
        <v>16</v>
      </c>
      <c r="B22" s="16" t="s">
        <v>18</v>
      </c>
      <c r="C22" s="9" t="s">
        <v>34</v>
      </c>
      <c r="D22" s="10"/>
      <c r="E22" s="11"/>
      <c r="F22" s="12">
        <v>23</v>
      </c>
      <c r="G22" s="12">
        <f t="shared" si="0"/>
        <v>23</v>
      </c>
      <c r="H22" s="13">
        <f t="shared" si="1"/>
        <v>0</v>
      </c>
      <c r="I22" s="14">
        <f t="shared" si="2"/>
        <v>0</v>
      </c>
      <c r="J22" s="14">
        <f t="shared" si="3"/>
        <v>54.215600000000002</v>
      </c>
      <c r="K22" s="58">
        <f t="shared" si="4"/>
        <v>54.215600000000002</v>
      </c>
      <c r="L22" s="14">
        <f t="shared" si="5"/>
        <v>0</v>
      </c>
      <c r="M22" s="14">
        <f t="shared" si="6"/>
        <v>0</v>
      </c>
      <c r="N22" s="14">
        <f t="shared" si="7"/>
        <v>53.314</v>
      </c>
      <c r="O22" s="15">
        <f t="shared" si="8"/>
        <v>53.314</v>
      </c>
      <c r="P22" s="14">
        <f t="shared" si="9"/>
        <v>0</v>
      </c>
      <c r="Q22" s="14">
        <f t="shared" si="10"/>
        <v>0</v>
      </c>
      <c r="R22" s="14">
        <f t="shared" si="11"/>
        <v>52.2928</v>
      </c>
      <c r="S22" s="15">
        <f t="shared" si="12"/>
        <v>52.2928</v>
      </c>
    </row>
    <row r="23" spans="1:19" ht="15.75">
      <c r="A23" s="56">
        <v>17</v>
      </c>
      <c r="B23" s="16" t="s">
        <v>18</v>
      </c>
      <c r="C23" s="9" t="s">
        <v>35</v>
      </c>
      <c r="D23" s="10"/>
      <c r="E23" s="11"/>
      <c r="F23" s="12">
        <v>34</v>
      </c>
      <c r="G23" s="12">
        <f t="shared" si="0"/>
        <v>34</v>
      </c>
      <c r="H23" s="13">
        <f t="shared" si="1"/>
        <v>0</v>
      </c>
      <c r="I23" s="14">
        <f t="shared" si="2"/>
        <v>0</v>
      </c>
      <c r="J23" s="14">
        <f t="shared" si="3"/>
        <v>80.144800000000004</v>
      </c>
      <c r="K23" s="58">
        <f t="shared" si="4"/>
        <v>80.144800000000004</v>
      </c>
      <c r="L23" s="14">
        <f t="shared" si="5"/>
        <v>0</v>
      </c>
      <c r="M23" s="14">
        <f t="shared" si="6"/>
        <v>0</v>
      </c>
      <c r="N23" s="14">
        <f t="shared" si="7"/>
        <v>78.811999999999998</v>
      </c>
      <c r="O23" s="15">
        <f t="shared" si="8"/>
        <v>78.811999999999998</v>
      </c>
      <c r="P23" s="14">
        <f t="shared" si="9"/>
        <v>0</v>
      </c>
      <c r="Q23" s="14">
        <f t="shared" si="10"/>
        <v>0</v>
      </c>
      <c r="R23" s="14">
        <f t="shared" si="11"/>
        <v>77.302400000000006</v>
      </c>
      <c r="S23" s="15">
        <f t="shared" si="12"/>
        <v>77.302400000000006</v>
      </c>
    </row>
    <row r="24" spans="1:19" ht="15.75">
      <c r="A24" s="56">
        <v>18</v>
      </c>
      <c r="B24" s="16" t="s">
        <v>18</v>
      </c>
      <c r="C24" s="9" t="s">
        <v>36</v>
      </c>
      <c r="D24" s="10"/>
      <c r="E24" s="11"/>
      <c r="F24" s="12">
        <v>18</v>
      </c>
      <c r="G24" s="12">
        <f t="shared" si="0"/>
        <v>18</v>
      </c>
      <c r="H24" s="13">
        <f t="shared" si="1"/>
        <v>0</v>
      </c>
      <c r="I24" s="14">
        <f t="shared" si="2"/>
        <v>0</v>
      </c>
      <c r="J24" s="14">
        <f t="shared" si="3"/>
        <v>42.429600000000001</v>
      </c>
      <c r="K24" s="58">
        <f t="shared" si="4"/>
        <v>42.429600000000001</v>
      </c>
      <c r="L24" s="14">
        <f t="shared" si="5"/>
        <v>0</v>
      </c>
      <c r="M24" s="14">
        <f t="shared" si="6"/>
        <v>0</v>
      </c>
      <c r="N24" s="14">
        <f t="shared" si="7"/>
        <v>41.724000000000004</v>
      </c>
      <c r="O24" s="15">
        <f t="shared" si="8"/>
        <v>41.724000000000004</v>
      </c>
      <c r="P24" s="14">
        <f t="shared" si="9"/>
        <v>0</v>
      </c>
      <c r="Q24" s="14">
        <f t="shared" si="10"/>
        <v>0</v>
      </c>
      <c r="R24" s="14">
        <f t="shared" si="11"/>
        <v>40.924800000000005</v>
      </c>
      <c r="S24" s="15">
        <f t="shared" si="12"/>
        <v>40.924800000000005</v>
      </c>
    </row>
    <row r="25" spans="1:19" ht="15.75">
      <c r="A25" s="56">
        <v>19</v>
      </c>
      <c r="B25" s="16" t="s">
        <v>18</v>
      </c>
      <c r="C25" s="9" t="s">
        <v>196</v>
      </c>
      <c r="D25" s="10"/>
      <c r="E25" s="11">
        <v>3</v>
      </c>
      <c r="F25" s="12">
        <v>8</v>
      </c>
      <c r="G25" s="12"/>
      <c r="H25" s="13">
        <f t="shared" si="1"/>
        <v>0</v>
      </c>
      <c r="I25" s="14">
        <f t="shared" si="2"/>
        <v>8.5023</v>
      </c>
      <c r="J25" s="14">
        <f t="shared" si="3"/>
        <v>18.857600000000001</v>
      </c>
      <c r="K25" s="58">
        <f t="shared" si="4"/>
        <v>27.359900000000003</v>
      </c>
      <c r="L25" s="14">
        <f t="shared" si="5"/>
        <v>0</v>
      </c>
      <c r="M25" s="14">
        <f t="shared" si="6"/>
        <v>8.4461999999999993</v>
      </c>
      <c r="N25" s="14">
        <f t="shared" si="7"/>
        <v>18.544</v>
      </c>
      <c r="O25" s="15">
        <f t="shared" si="8"/>
        <v>26.990200000000002</v>
      </c>
      <c r="P25" s="14">
        <f t="shared" si="9"/>
        <v>0</v>
      </c>
      <c r="Q25" s="14">
        <f t="shared" si="10"/>
        <v>8.194799999999999</v>
      </c>
      <c r="R25" s="14">
        <f t="shared" si="11"/>
        <v>18.188800000000001</v>
      </c>
      <c r="S25" s="15">
        <f t="shared" si="12"/>
        <v>26.383600000000001</v>
      </c>
    </row>
    <row r="26" spans="1:19" ht="15.75">
      <c r="A26" s="56">
        <v>20</v>
      </c>
      <c r="B26" s="16" t="s">
        <v>18</v>
      </c>
      <c r="C26" s="9" t="s">
        <v>37</v>
      </c>
      <c r="D26" s="10"/>
      <c r="E26" s="11"/>
      <c r="F26" s="12">
        <v>38</v>
      </c>
      <c r="G26" s="12">
        <f t="shared" si="0"/>
        <v>38</v>
      </c>
      <c r="H26" s="13">
        <f t="shared" si="1"/>
        <v>0</v>
      </c>
      <c r="I26" s="14">
        <f t="shared" si="2"/>
        <v>0</v>
      </c>
      <c r="J26" s="14">
        <f t="shared" si="3"/>
        <v>89.573600000000013</v>
      </c>
      <c r="K26" s="58">
        <f t="shared" si="4"/>
        <v>89.573600000000013</v>
      </c>
      <c r="L26" s="14">
        <f t="shared" si="5"/>
        <v>0</v>
      </c>
      <c r="M26" s="14">
        <f t="shared" si="6"/>
        <v>0</v>
      </c>
      <c r="N26" s="14">
        <f t="shared" si="7"/>
        <v>88.084000000000003</v>
      </c>
      <c r="O26" s="15">
        <f t="shared" si="8"/>
        <v>88.084000000000003</v>
      </c>
      <c r="P26" s="14">
        <f t="shared" si="9"/>
        <v>0</v>
      </c>
      <c r="Q26" s="14">
        <f t="shared" si="10"/>
        <v>0</v>
      </c>
      <c r="R26" s="14">
        <f t="shared" si="11"/>
        <v>86.396799999999999</v>
      </c>
      <c r="S26" s="15">
        <f t="shared" si="12"/>
        <v>86.396799999999999</v>
      </c>
    </row>
    <row r="27" spans="1:19" ht="15.75">
      <c r="A27" s="56">
        <v>21</v>
      </c>
      <c r="B27" s="16" t="s">
        <v>18</v>
      </c>
      <c r="C27" s="9" t="s">
        <v>38</v>
      </c>
      <c r="D27" s="10"/>
      <c r="E27" s="11"/>
      <c r="F27" s="12">
        <v>58</v>
      </c>
      <c r="G27" s="12">
        <f t="shared" si="0"/>
        <v>58</v>
      </c>
      <c r="H27" s="13">
        <f t="shared" si="1"/>
        <v>0</v>
      </c>
      <c r="I27" s="14">
        <f t="shared" si="2"/>
        <v>0</v>
      </c>
      <c r="J27" s="14">
        <f t="shared" si="3"/>
        <v>136.7176</v>
      </c>
      <c r="K27" s="58">
        <f t="shared" si="4"/>
        <v>136.7176</v>
      </c>
      <c r="L27" s="14">
        <f t="shared" si="5"/>
        <v>0</v>
      </c>
      <c r="M27" s="14">
        <f t="shared" si="6"/>
        <v>0</v>
      </c>
      <c r="N27" s="14">
        <f t="shared" si="7"/>
        <v>134.44400000000002</v>
      </c>
      <c r="O27" s="15">
        <f t="shared" si="8"/>
        <v>134.44400000000002</v>
      </c>
      <c r="P27" s="14">
        <f t="shared" si="9"/>
        <v>0</v>
      </c>
      <c r="Q27" s="14">
        <f t="shared" si="10"/>
        <v>0</v>
      </c>
      <c r="R27" s="14">
        <f t="shared" si="11"/>
        <v>131.86879999999999</v>
      </c>
      <c r="S27" s="15">
        <f t="shared" si="12"/>
        <v>131.86879999999999</v>
      </c>
    </row>
    <row r="28" spans="1:19" ht="15.75">
      <c r="A28" s="56">
        <v>22</v>
      </c>
      <c r="B28" s="16" t="s">
        <v>18</v>
      </c>
      <c r="C28" s="9" t="s">
        <v>39</v>
      </c>
      <c r="D28" s="10"/>
      <c r="E28" s="11"/>
      <c r="F28" s="12">
        <v>67</v>
      </c>
      <c r="G28" s="12">
        <f t="shared" si="0"/>
        <v>67</v>
      </c>
      <c r="H28" s="13">
        <f t="shared" si="1"/>
        <v>0</v>
      </c>
      <c r="I28" s="14">
        <f t="shared" si="2"/>
        <v>0</v>
      </c>
      <c r="J28" s="14">
        <f t="shared" si="3"/>
        <v>157.9324</v>
      </c>
      <c r="K28" s="58">
        <f t="shared" si="4"/>
        <v>157.9324</v>
      </c>
      <c r="L28" s="14">
        <f t="shared" si="5"/>
        <v>0</v>
      </c>
      <c r="M28" s="14">
        <f t="shared" si="6"/>
        <v>0</v>
      </c>
      <c r="N28" s="14">
        <f t="shared" si="7"/>
        <v>155.30600000000001</v>
      </c>
      <c r="O28" s="15">
        <f t="shared" si="8"/>
        <v>155.30600000000001</v>
      </c>
      <c r="P28" s="14">
        <f t="shared" si="9"/>
        <v>0</v>
      </c>
      <c r="Q28" s="14">
        <f t="shared" si="10"/>
        <v>0</v>
      </c>
      <c r="R28" s="14">
        <f t="shared" si="11"/>
        <v>152.3312</v>
      </c>
      <c r="S28" s="15">
        <f t="shared" si="12"/>
        <v>152.3312</v>
      </c>
    </row>
    <row r="29" spans="1:19" ht="15.75">
      <c r="A29" s="56">
        <v>23</v>
      </c>
      <c r="B29" s="16" t="s">
        <v>18</v>
      </c>
      <c r="C29" s="9" t="s">
        <v>40</v>
      </c>
      <c r="D29" s="10"/>
      <c r="E29" s="11"/>
      <c r="F29" s="12">
        <v>83</v>
      </c>
      <c r="G29" s="12">
        <f t="shared" si="0"/>
        <v>83</v>
      </c>
      <c r="H29" s="13">
        <f t="shared" si="1"/>
        <v>0</v>
      </c>
      <c r="I29" s="14">
        <f t="shared" si="2"/>
        <v>0</v>
      </c>
      <c r="J29" s="14">
        <f t="shared" si="3"/>
        <v>195.64760000000001</v>
      </c>
      <c r="K29" s="58">
        <f t="shared" si="4"/>
        <v>195.64760000000001</v>
      </c>
      <c r="L29" s="14">
        <f t="shared" si="5"/>
        <v>0</v>
      </c>
      <c r="M29" s="14">
        <f t="shared" si="6"/>
        <v>0</v>
      </c>
      <c r="N29" s="14">
        <f t="shared" si="7"/>
        <v>192.39400000000001</v>
      </c>
      <c r="O29" s="15">
        <f t="shared" si="8"/>
        <v>192.39400000000001</v>
      </c>
      <c r="P29" s="14">
        <f t="shared" si="9"/>
        <v>0</v>
      </c>
      <c r="Q29" s="14">
        <f t="shared" si="10"/>
        <v>0</v>
      </c>
      <c r="R29" s="14">
        <f t="shared" si="11"/>
        <v>188.7088</v>
      </c>
      <c r="S29" s="15">
        <f t="shared" si="12"/>
        <v>188.7088</v>
      </c>
    </row>
    <row r="30" spans="1:19" ht="15.75">
      <c r="A30" s="56">
        <v>24</v>
      </c>
      <c r="B30" s="16" t="s">
        <v>18</v>
      </c>
      <c r="C30" s="9" t="s">
        <v>41</v>
      </c>
      <c r="D30" s="10"/>
      <c r="E30" s="11"/>
      <c r="F30" s="12">
        <v>116</v>
      </c>
      <c r="G30" s="12">
        <f t="shared" si="0"/>
        <v>116</v>
      </c>
      <c r="H30" s="13">
        <f t="shared" si="1"/>
        <v>0</v>
      </c>
      <c r="I30" s="14">
        <f t="shared" si="2"/>
        <v>0</v>
      </c>
      <c r="J30" s="14">
        <f t="shared" si="3"/>
        <v>273.43520000000001</v>
      </c>
      <c r="K30" s="58">
        <f t="shared" si="4"/>
        <v>273.43520000000001</v>
      </c>
      <c r="L30" s="14">
        <f t="shared" si="5"/>
        <v>0</v>
      </c>
      <c r="M30" s="14">
        <f t="shared" si="6"/>
        <v>0</v>
      </c>
      <c r="N30" s="14">
        <f t="shared" si="7"/>
        <v>268.88800000000003</v>
      </c>
      <c r="O30" s="15">
        <f t="shared" si="8"/>
        <v>268.88800000000003</v>
      </c>
      <c r="P30" s="14">
        <f t="shared" si="9"/>
        <v>0</v>
      </c>
      <c r="Q30" s="14">
        <f t="shared" si="10"/>
        <v>0</v>
      </c>
      <c r="R30" s="14">
        <f t="shared" si="11"/>
        <v>263.73759999999999</v>
      </c>
      <c r="S30" s="15">
        <f t="shared" si="12"/>
        <v>263.73759999999999</v>
      </c>
    </row>
    <row r="31" spans="1:19" ht="15.75">
      <c r="A31" s="56">
        <v>25</v>
      </c>
      <c r="B31" s="16" t="s">
        <v>18</v>
      </c>
      <c r="C31" s="9" t="s">
        <v>133</v>
      </c>
      <c r="D31" s="10"/>
      <c r="E31" s="11"/>
      <c r="F31" s="12">
        <v>160</v>
      </c>
      <c r="G31" s="12">
        <f t="shared" si="0"/>
        <v>160</v>
      </c>
      <c r="H31" s="13">
        <f t="shared" si="1"/>
        <v>0</v>
      </c>
      <c r="I31" s="14">
        <f t="shared" si="2"/>
        <v>0</v>
      </c>
      <c r="J31" s="14">
        <f t="shared" si="3"/>
        <v>377.15200000000004</v>
      </c>
      <c r="K31" s="58">
        <f t="shared" si="4"/>
        <v>377.15200000000004</v>
      </c>
      <c r="L31" s="14">
        <f t="shared" si="5"/>
        <v>0</v>
      </c>
      <c r="M31" s="14">
        <f t="shared" si="6"/>
        <v>0</v>
      </c>
      <c r="N31" s="14">
        <f t="shared" si="7"/>
        <v>370.88</v>
      </c>
      <c r="O31" s="15">
        <f t="shared" si="8"/>
        <v>370.88</v>
      </c>
      <c r="P31" s="14">
        <f t="shared" si="9"/>
        <v>0</v>
      </c>
      <c r="Q31" s="14">
        <f t="shared" si="10"/>
        <v>0</v>
      </c>
      <c r="R31" s="14">
        <f t="shared" si="11"/>
        <v>363.77600000000001</v>
      </c>
      <c r="S31" s="15">
        <f t="shared" si="12"/>
        <v>363.77600000000001</v>
      </c>
    </row>
    <row r="32" spans="1:19" ht="15.75">
      <c r="A32" s="56">
        <v>26</v>
      </c>
      <c r="B32" s="16" t="s">
        <v>42</v>
      </c>
      <c r="C32" s="9" t="s">
        <v>43</v>
      </c>
      <c r="D32" s="10">
        <v>49</v>
      </c>
      <c r="E32" s="11"/>
      <c r="F32" s="12">
        <v>8</v>
      </c>
      <c r="G32" s="12">
        <f t="shared" si="0"/>
        <v>57</v>
      </c>
      <c r="H32" s="13">
        <f t="shared" si="1"/>
        <v>126.9639</v>
      </c>
      <c r="I32" s="14">
        <f t="shared" si="2"/>
        <v>0</v>
      </c>
      <c r="J32" s="14">
        <f t="shared" si="3"/>
        <v>18.857600000000001</v>
      </c>
      <c r="K32" s="58">
        <f t="shared" si="4"/>
        <v>145.82149999999999</v>
      </c>
      <c r="L32" s="14">
        <f t="shared" si="5"/>
        <v>123.039</v>
      </c>
      <c r="M32" s="14">
        <f t="shared" si="6"/>
        <v>0</v>
      </c>
      <c r="N32" s="14">
        <f t="shared" si="7"/>
        <v>18.544</v>
      </c>
      <c r="O32" s="15">
        <f t="shared" si="8"/>
        <v>141.583</v>
      </c>
      <c r="P32" s="14">
        <f t="shared" si="9"/>
        <v>118.9132</v>
      </c>
      <c r="Q32" s="14">
        <f t="shared" si="10"/>
        <v>0</v>
      </c>
      <c r="R32" s="14">
        <f t="shared" si="11"/>
        <v>18.188800000000001</v>
      </c>
      <c r="S32" s="15">
        <f t="shared" si="12"/>
        <v>137.102</v>
      </c>
    </row>
    <row r="33" spans="1:19" ht="15.75">
      <c r="A33" s="56">
        <v>27</v>
      </c>
      <c r="B33" s="16"/>
      <c r="C33" s="9" t="s">
        <v>44</v>
      </c>
      <c r="D33" s="10">
        <v>68</v>
      </c>
      <c r="E33" s="11"/>
      <c r="F33" s="12">
        <v>8</v>
      </c>
      <c r="G33" s="12">
        <f t="shared" si="0"/>
        <v>76</v>
      </c>
      <c r="H33" s="13">
        <f t="shared" si="1"/>
        <v>176.19479999999999</v>
      </c>
      <c r="I33" s="14">
        <f t="shared" si="2"/>
        <v>0</v>
      </c>
      <c r="J33" s="14">
        <f t="shared" si="3"/>
        <v>18.857600000000001</v>
      </c>
      <c r="K33" s="58">
        <f t="shared" si="4"/>
        <v>195.05239999999998</v>
      </c>
      <c r="L33" s="14">
        <f t="shared" si="5"/>
        <v>170.74800000000002</v>
      </c>
      <c r="M33" s="14">
        <f t="shared" si="6"/>
        <v>0</v>
      </c>
      <c r="N33" s="14">
        <f t="shared" si="7"/>
        <v>18.544</v>
      </c>
      <c r="O33" s="15">
        <f t="shared" si="8"/>
        <v>189.29200000000003</v>
      </c>
      <c r="P33" s="14">
        <f t="shared" si="9"/>
        <v>165.0224</v>
      </c>
      <c r="Q33" s="14">
        <f t="shared" si="10"/>
        <v>0</v>
      </c>
      <c r="R33" s="14">
        <f t="shared" si="11"/>
        <v>18.188800000000001</v>
      </c>
      <c r="S33" s="15">
        <f t="shared" si="12"/>
        <v>183.21120000000002</v>
      </c>
    </row>
    <row r="34" spans="1:19" ht="15.75">
      <c r="A34" s="56">
        <v>28</v>
      </c>
      <c r="B34" s="16" t="s">
        <v>42</v>
      </c>
      <c r="C34" s="9" t="s">
        <v>45</v>
      </c>
      <c r="D34" s="10">
        <v>49</v>
      </c>
      <c r="E34" s="11"/>
      <c r="F34" s="12">
        <v>99</v>
      </c>
      <c r="G34" s="12">
        <f t="shared" si="0"/>
        <v>148</v>
      </c>
      <c r="H34" s="13">
        <f t="shared" si="1"/>
        <v>126.9639</v>
      </c>
      <c r="I34" s="14">
        <f t="shared" si="2"/>
        <v>0</v>
      </c>
      <c r="J34" s="14">
        <f t="shared" si="3"/>
        <v>233.36280000000002</v>
      </c>
      <c r="K34" s="58">
        <f t="shared" si="4"/>
        <v>360.32670000000002</v>
      </c>
      <c r="L34" s="14">
        <f t="shared" si="5"/>
        <v>123.039</v>
      </c>
      <c r="M34" s="14">
        <f t="shared" si="6"/>
        <v>0</v>
      </c>
      <c r="N34" s="14">
        <f t="shared" si="7"/>
        <v>229.482</v>
      </c>
      <c r="O34" s="15">
        <f t="shared" si="8"/>
        <v>352.52100000000002</v>
      </c>
      <c r="P34" s="14">
        <f t="shared" si="9"/>
        <v>118.9132</v>
      </c>
      <c r="Q34" s="14">
        <f t="shared" si="10"/>
        <v>0</v>
      </c>
      <c r="R34" s="14">
        <f t="shared" si="11"/>
        <v>225.0864</v>
      </c>
      <c r="S34" s="15">
        <f t="shared" si="12"/>
        <v>343.99959999999999</v>
      </c>
    </row>
    <row r="35" spans="1:19" ht="15.75">
      <c r="A35" s="56">
        <v>29</v>
      </c>
      <c r="B35" s="16" t="s">
        <v>42</v>
      </c>
      <c r="C35" s="9" t="s">
        <v>46</v>
      </c>
      <c r="D35" s="10"/>
      <c r="E35" s="11"/>
      <c r="F35" s="12">
        <v>99</v>
      </c>
      <c r="G35" s="12">
        <f t="shared" si="0"/>
        <v>99</v>
      </c>
      <c r="H35" s="13">
        <f t="shared" si="1"/>
        <v>0</v>
      </c>
      <c r="I35" s="14">
        <f t="shared" si="2"/>
        <v>0</v>
      </c>
      <c r="J35" s="14">
        <f t="shared" si="3"/>
        <v>233.36280000000002</v>
      </c>
      <c r="K35" s="58">
        <f t="shared" si="4"/>
        <v>233.36280000000002</v>
      </c>
      <c r="L35" s="14">
        <f t="shared" si="5"/>
        <v>0</v>
      </c>
      <c r="M35" s="14">
        <f t="shared" si="6"/>
        <v>0</v>
      </c>
      <c r="N35" s="14">
        <f t="shared" si="7"/>
        <v>229.482</v>
      </c>
      <c r="O35" s="15">
        <f t="shared" si="8"/>
        <v>229.482</v>
      </c>
      <c r="P35" s="14">
        <f t="shared" si="9"/>
        <v>0</v>
      </c>
      <c r="Q35" s="14">
        <f t="shared" si="10"/>
        <v>0</v>
      </c>
      <c r="R35" s="14">
        <f t="shared" si="11"/>
        <v>225.0864</v>
      </c>
      <c r="S35" s="15">
        <f t="shared" si="12"/>
        <v>225.0864</v>
      </c>
    </row>
    <row r="36" spans="1:19" ht="15.75">
      <c r="A36" s="56">
        <v>30</v>
      </c>
      <c r="B36" s="16" t="s">
        <v>42</v>
      </c>
      <c r="C36" s="9" t="s">
        <v>47</v>
      </c>
      <c r="D36" s="10">
        <v>45</v>
      </c>
      <c r="E36" s="11"/>
      <c r="F36" s="12">
        <v>58</v>
      </c>
      <c r="G36" s="12">
        <f t="shared" si="0"/>
        <v>103</v>
      </c>
      <c r="H36" s="13">
        <f t="shared" si="1"/>
        <v>116.59949999999999</v>
      </c>
      <c r="I36" s="14">
        <f t="shared" si="2"/>
        <v>0</v>
      </c>
      <c r="J36" s="14">
        <f t="shared" si="3"/>
        <v>136.7176</v>
      </c>
      <c r="K36" s="58">
        <f t="shared" si="4"/>
        <v>253.31709999999998</v>
      </c>
      <c r="L36" s="14">
        <f t="shared" si="5"/>
        <v>112.995</v>
      </c>
      <c r="M36" s="14">
        <f t="shared" si="6"/>
        <v>0</v>
      </c>
      <c r="N36" s="14">
        <f t="shared" si="7"/>
        <v>134.44400000000002</v>
      </c>
      <c r="O36" s="15">
        <f t="shared" si="8"/>
        <v>247.43900000000002</v>
      </c>
      <c r="P36" s="14">
        <f t="shared" si="9"/>
        <v>109.206</v>
      </c>
      <c r="Q36" s="14">
        <f t="shared" si="10"/>
        <v>0</v>
      </c>
      <c r="R36" s="14">
        <f t="shared" si="11"/>
        <v>131.86879999999999</v>
      </c>
      <c r="S36" s="15">
        <f t="shared" si="12"/>
        <v>241.07479999999998</v>
      </c>
    </row>
    <row r="37" spans="1:19" ht="15.75">
      <c r="A37" s="56">
        <v>31</v>
      </c>
      <c r="B37" s="16" t="s">
        <v>42</v>
      </c>
      <c r="C37" s="9" t="s">
        <v>48</v>
      </c>
      <c r="D37" s="10">
        <v>19</v>
      </c>
      <c r="E37" s="11"/>
      <c r="F37" s="12">
        <v>99</v>
      </c>
      <c r="G37" s="12">
        <f t="shared" si="0"/>
        <v>118</v>
      </c>
      <c r="H37" s="13">
        <f t="shared" si="1"/>
        <v>49.230899999999998</v>
      </c>
      <c r="I37" s="14">
        <f t="shared" si="2"/>
        <v>0</v>
      </c>
      <c r="J37" s="14">
        <f t="shared" si="3"/>
        <v>233.36280000000002</v>
      </c>
      <c r="K37" s="58">
        <f t="shared" si="4"/>
        <v>282.59370000000001</v>
      </c>
      <c r="L37" s="14">
        <f t="shared" si="5"/>
        <v>47.709000000000003</v>
      </c>
      <c r="M37" s="14">
        <f t="shared" si="6"/>
        <v>0</v>
      </c>
      <c r="N37" s="14">
        <f t="shared" si="7"/>
        <v>229.482</v>
      </c>
      <c r="O37" s="15">
        <f t="shared" si="8"/>
        <v>277.19100000000003</v>
      </c>
      <c r="P37" s="14">
        <f t="shared" si="9"/>
        <v>46.109200000000001</v>
      </c>
      <c r="Q37" s="14">
        <f t="shared" si="10"/>
        <v>0</v>
      </c>
      <c r="R37" s="14">
        <f t="shared" si="11"/>
        <v>225.0864</v>
      </c>
      <c r="S37" s="15">
        <f t="shared" si="12"/>
        <v>271.19560000000001</v>
      </c>
    </row>
    <row r="38" spans="1:19" ht="15.75">
      <c r="A38" s="56">
        <v>32</v>
      </c>
      <c r="B38" s="16"/>
      <c r="C38" s="9" t="s">
        <v>49</v>
      </c>
      <c r="D38" s="10"/>
      <c r="E38" s="11">
        <v>20.7</v>
      </c>
      <c r="F38" s="12"/>
      <c r="G38" s="12">
        <f t="shared" si="0"/>
        <v>20.7</v>
      </c>
      <c r="H38" s="13">
        <f t="shared" si="1"/>
        <v>0</v>
      </c>
      <c r="I38" s="14">
        <f t="shared" si="2"/>
        <v>58.665869999999998</v>
      </c>
      <c r="J38" s="14">
        <f t="shared" si="3"/>
        <v>0</v>
      </c>
      <c r="K38" s="58">
        <f t="shared" si="4"/>
        <v>58.665869999999998</v>
      </c>
      <c r="L38" s="14">
        <f t="shared" si="5"/>
        <v>0</v>
      </c>
      <c r="M38" s="14">
        <f t="shared" si="6"/>
        <v>58.278779999999998</v>
      </c>
      <c r="N38" s="14">
        <f t="shared" si="7"/>
        <v>0</v>
      </c>
      <c r="O38" s="15">
        <f t="shared" si="8"/>
        <v>58.278779999999998</v>
      </c>
      <c r="P38" s="14">
        <f t="shared" si="9"/>
        <v>0</v>
      </c>
      <c r="Q38" s="14">
        <f t="shared" si="10"/>
        <v>56.544119999999992</v>
      </c>
      <c r="R38" s="14">
        <f t="shared" si="11"/>
        <v>0</v>
      </c>
      <c r="S38" s="15">
        <f t="shared" si="12"/>
        <v>56.544119999999992</v>
      </c>
    </row>
    <row r="39" spans="1:19" ht="15.75">
      <c r="A39" s="56">
        <v>33</v>
      </c>
      <c r="B39" s="16"/>
      <c r="C39" s="9" t="s">
        <v>50</v>
      </c>
      <c r="D39" s="10"/>
      <c r="E39" s="11">
        <v>22.8</v>
      </c>
      <c r="F39" s="12"/>
      <c r="G39" s="12">
        <f t="shared" si="0"/>
        <v>22.8</v>
      </c>
      <c r="H39" s="13">
        <f t="shared" si="1"/>
        <v>0</v>
      </c>
      <c r="I39" s="14">
        <f t="shared" si="2"/>
        <v>64.61748</v>
      </c>
      <c r="J39" s="14">
        <f t="shared" si="3"/>
        <v>0</v>
      </c>
      <c r="K39" s="58">
        <f t="shared" si="4"/>
        <v>64.61748</v>
      </c>
      <c r="L39" s="14">
        <f t="shared" si="5"/>
        <v>0</v>
      </c>
      <c r="M39" s="14">
        <f t="shared" si="6"/>
        <v>64.191119999999998</v>
      </c>
      <c r="N39" s="14">
        <f t="shared" si="7"/>
        <v>0</v>
      </c>
      <c r="O39" s="15">
        <f t="shared" si="8"/>
        <v>64.191119999999998</v>
      </c>
      <c r="P39" s="14">
        <f t="shared" si="9"/>
        <v>0</v>
      </c>
      <c r="Q39" s="14">
        <f t="shared" si="10"/>
        <v>62.280479999999997</v>
      </c>
      <c r="R39" s="14">
        <f t="shared" si="11"/>
        <v>0</v>
      </c>
      <c r="S39" s="15">
        <f t="shared" si="12"/>
        <v>62.280479999999997</v>
      </c>
    </row>
    <row r="40" spans="1:19" ht="15.75">
      <c r="A40" s="56">
        <v>34</v>
      </c>
      <c r="B40" s="16"/>
      <c r="C40" s="9" t="s">
        <v>51</v>
      </c>
      <c r="D40" s="10"/>
      <c r="E40" s="11">
        <v>9</v>
      </c>
      <c r="F40" s="12"/>
      <c r="G40" s="12">
        <f t="shared" si="0"/>
        <v>9</v>
      </c>
      <c r="H40" s="13">
        <f t="shared" si="1"/>
        <v>0</v>
      </c>
      <c r="I40" s="14">
        <f t="shared" si="2"/>
        <v>25.506899999999998</v>
      </c>
      <c r="J40" s="14">
        <f t="shared" si="3"/>
        <v>0</v>
      </c>
      <c r="K40" s="58">
        <f t="shared" si="4"/>
        <v>25.506899999999998</v>
      </c>
      <c r="L40" s="14">
        <f t="shared" si="5"/>
        <v>0</v>
      </c>
      <c r="M40" s="14">
        <f t="shared" si="6"/>
        <v>25.3386</v>
      </c>
      <c r="N40" s="14">
        <f t="shared" si="7"/>
        <v>0</v>
      </c>
      <c r="O40" s="15">
        <f t="shared" si="8"/>
        <v>25.3386</v>
      </c>
      <c r="P40" s="14">
        <f t="shared" si="9"/>
        <v>0</v>
      </c>
      <c r="Q40" s="14">
        <f t="shared" si="10"/>
        <v>24.584399999999999</v>
      </c>
      <c r="R40" s="14">
        <f t="shared" si="11"/>
        <v>0</v>
      </c>
      <c r="S40" s="15">
        <f t="shared" si="12"/>
        <v>24.584399999999999</v>
      </c>
    </row>
    <row r="41" spans="1:19" ht="15.75">
      <c r="A41" s="56">
        <v>35</v>
      </c>
      <c r="B41" s="16"/>
      <c r="C41" s="9" t="s">
        <v>52</v>
      </c>
      <c r="D41" s="10"/>
      <c r="E41" s="11">
        <v>13</v>
      </c>
      <c r="F41" s="12">
        <v>2.5</v>
      </c>
      <c r="G41" s="12">
        <f t="shared" si="0"/>
        <v>15.5</v>
      </c>
      <c r="H41" s="13">
        <f t="shared" si="1"/>
        <v>0</v>
      </c>
      <c r="I41" s="14">
        <f t="shared" si="2"/>
        <v>36.843299999999999</v>
      </c>
      <c r="J41" s="14">
        <f t="shared" si="3"/>
        <v>5.8930000000000007</v>
      </c>
      <c r="K41" s="58">
        <f t="shared" si="4"/>
        <v>42.7363</v>
      </c>
      <c r="L41" s="14">
        <f t="shared" si="5"/>
        <v>0</v>
      </c>
      <c r="M41" s="14">
        <f t="shared" si="6"/>
        <v>36.600200000000001</v>
      </c>
      <c r="N41" s="14">
        <f t="shared" si="7"/>
        <v>5.7949999999999999</v>
      </c>
      <c r="O41" s="15">
        <f t="shared" si="8"/>
        <v>42.395200000000003</v>
      </c>
      <c r="P41" s="14">
        <f t="shared" si="9"/>
        <v>0</v>
      </c>
      <c r="Q41" s="14">
        <f t="shared" si="10"/>
        <v>35.510799999999996</v>
      </c>
      <c r="R41" s="14">
        <f t="shared" si="11"/>
        <v>5.6840000000000002</v>
      </c>
      <c r="S41" s="15">
        <f t="shared" si="12"/>
        <v>41.194799999999994</v>
      </c>
    </row>
    <row r="42" spans="1:19" ht="18" customHeight="1">
      <c r="A42" s="56">
        <v>36</v>
      </c>
      <c r="B42" s="16"/>
      <c r="C42" s="9" t="s">
        <v>53</v>
      </c>
      <c r="D42" s="10"/>
      <c r="E42" s="11"/>
      <c r="F42" s="12">
        <v>167</v>
      </c>
      <c r="G42" s="12">
        <f t="shared" si="0"/>
        <v>167</v>
      </c>
      <c r="H42" s="13">
        <f t="shared" si="1"/>
        <v>0</v>
      </c>
      <c r="I42" s="14">
        <f t="shared" si="2"/>
        <v>0</v>
      </c>
      <c r="J42" s="14">
        <f t="shared" si="3"/>
        <v>393.65240000000006</v>
      </c>
      <c r="K42" s="58">
        <f t="shared" si="4"/>
        <v>393.65240000000006</v>
      </c>
      <c r="L42" s="14">
        <f t="shared" si="5"/>
        <v>0</v>
      </c>
      <c r="M42" s="14">
        <f t="shared" si="6"/>
        <v>0</v>
      </c>
      <c r="N42" s="14">
        <f t="shared" si="7"/>
        <v>387.10599999999999</v>
      </c>
      <c r="O42" s="15">
        <f t="shared" si="8"/>
        <v>387.10599999999999</v>
      </c>
      <c r="P42" s="14">
        <f t="shared" si="9"/>
        <v>0</v>
      </c>
      <c r="Q42" s="14">
        <f t="shared" si="10"/>
        <v>0</v>
      </c>
      <c r="R42" s="14">
        <f t="shared" si="11"/>
        <v>379.69120000000004</v>
      </c>
      <c r="S42" s="15">
        <f t="shared" si="12"/>
        <v>379.69120000000004</v>
      </c>
    </row>
    <row r="43" spans="1:19" ht="24">
      <c r="A43" s="56">
        <v>37</v>
      </c>
      <c r="B43" s="17" t="s">
        <v>34</v>
      </c>
      <c r="C43" s="9" t="s">
        <v>16</v>
      </c>
      <c r="D43" s="10"/>
      <c r="E43" s="11"/>
      <c r="F43" s="12">
        <v>23</v>
      </c>
      <c r="G43" s="12">
        <v>23</v>
      </c>
      <c r="H43" s="13">
        <f t="shared" si="1"/>
        <v>0</v>
      </c>
      <c r="I43" s="14">
        <f t="shared" si="2"/>
        <v>0</v>
      </c>
      <c r="J43" s="14">
        <f t="shared" si="3"/>
        <v>54.215600000000002</v>
      </c>
      <c r="K43" s="58">
        <f t="shared" si="4"/>
        <v>54.215600000000002</v>
      </c>
      <c r="L43" s="14">
        <f t="shared" si="5"/>
        <v>0</v>
      </c>
      <c r="M43" s="14">
        <f t="shared" si="6"/>
        <v>0</v>
      </c>
      <c r="N43" s="14">
        <f t="shared" si="7"/>
        <v>53.314</v>
      </c>
      <c r="O43" s="15">
        <f t="shared" si="8"/>
        <v>53.314</v>
      </c>
      <c r="P43" s="14">
        <f t="shared" si="9"/>
        <v>0</v>
      </c>
      <c r="Q43" s="14">
        <f t="shared" si="10"/>
        <v>0</v>
      </c>
      <c r="R43" s="14">
        <f t="shared" si="11"/>
        <v>52.2928</v>
      </c>
      <c r="S43" s="15">
        <f t="shared" si="12"/>
        <v>52.2928</v>
      </c>
    </row>
    <row r="44" spans="1:19" ht="15.75">
      <c r="A44" s="56">
        <v>38</v>
      </c>
      <c r="B44" s="16" t="s">
        <v>18</v>
      </c>
      <c r="C44" s="9" t="s">
        <v>20</v>
      </c>
      <c r="D44" s="10"/>
      <c r="E44" s="11"/>
      <c r="F44" s="12">
        <v>59</v>
      </c>
      <c r="G44" s="12">
        <v>59</v>
      </c>
      <c r="H44" s="13">
        <f t="shared" si="1"/>
        <v>0</v>
      </c>
      <c r="I44" s="14">
        <f t="shared" si="2"/>
        <v>0</v>
      </c>
      <c r="J44" s="14">
        <f t="shared" si="3"/>
        <v>139.07480000000001</v>
      </c>
      <c r="K44" s="58">
        <f t="shared" si="4"/>
        <v>139.07480000000001</v>
      </c>
      <c r="L44" s="14">
        <f t="shared" si="5"/>
        <v>0</v>
      </c>
      <c r="M44" s="14">
        <f t="shared" si="6"/>
        <v>0</v>
      </c>
      <c r="N44" s="14">
        <f t="shared" si="7"/>
        <v>136.762</v>
      </c>
      <c r="O44" s="15">
        <f t="shared" si="8"/>
        <v>136.762</v>
      </c>
      <c r="P44" s="14">
        <f t="shared" si="9"/>
        <v>0</v>
      </c>
      <c r="Q44" s="14">
        <f t="shared" si="10"/>
        <v>0</v>
      </c>
      <c r="R44" s="14">
        <f t="shared" si="11"/>
        <v>134.14240000000001</v>
      </c>
      <c r="S44" s="15">
        <f t="shared" si="12"/>
        <v>134.14240000000001</v>
      </c>
    </row>
    <row r="45" spans="1:19" ht="17.25" customHeight="1">
      <c r="A45" s="56">
        <v>39</v>
      </c>
      <c r="B45" s="16" t="s">
        <v>18</v>
      </c>
      <c r="C45" s="9" t="s">
        <v>54</v>
      </c>
      <c r="D45" s="10"/>
      <c r="E45" s="11"/>
      <c r="F45" s="12">
        <v>86</v>
      </c>
      <c r="G45" s="12">
        <v>86</v>
      </c>
      <c r="H45" s="13">
        <f t="shared" si="1"/>
        <v>0</v>
      </c>
      <c r="I45" s="14">
        <f t="shared" si="2"/>
        <v>0</v>
      </c>
      <c r="J45" s="14">
        <f t="shared" si="3"/>
        <v>202.71920000000003</v>
      </c>
      <c r="K45" s="58">
        <f t="shared" si="4"/>
        <v>202.71920000000003</v>
      </c>
      <c r="L45" s="14">
        <f t="shared" si="5"/>
        <v>0</v>
      </c>
      <c r="M45" s="14">
        <f t="shared" si="6"/>
        <v>0</v>
      </c>
      <c r="N45" s="14">
        <f t="shared" si="7"/>
        <v>199.34800000000001</v>
      </c>
      <c r="O45" s="15">
        <f t="shared" si="8"/>
        <v>199.34800000000001</v>
      </c>
      <c r="P45" s="14">
        <f t="shared" si="9"/>
        <v>0</v>
      </c>
      <c r="Q45" s="14">
        <f t="shared" si="10"/>
        <v>0</v>
      </c>
      <c r="R45" s="14">
        <f t="shared" si="11"/>
        <v>195.52960000000002</v>
      </c>
      <c r="S45" s="15">
        <f t="shared" si="12"/>
        <v>195.52960000000002</v>
      </c>
    </row>
    <row r="46" spans="1:19" ht="15.75">
      <c r="A46" s="56">
        <v>40</v>
      </c>
      <c r="B46" s="16" t="s">
        <v>18</v>
      </c>
      <c r="C46" s="9" t="s">
        <v>55</v>
      </c>
      <c r="D46" s="10"/>
      <c r="E46" s="11"/>
      <c r="F46" s="12">
        <v>120</v>
      </c>
      <c r="G46" s="12">
        <v>120</v>
      </c>
      <c r="H46" s="13">
        <f t="shared" si="1"/>
        <v>0</v>
      </c>
      <c r="I46" s="14">
        <f t="shared" si="2"/>
        <v>0</v>
      </c>
      <c r="J46" s="14">
        <f t="shared" si="3"/>
        <v>282.86400000000003</v>
      </c>
      <c r="K46" s="58">
        <f t="shared" si="4"/>
        <v>282.86400000000003</v>
      </c>
      <c r="L46" s="14">
        <f t="shared" si="5"/>
        <v>0</v>
      </c>
      <c r="M46" s="14">
        <f t="shared" si="6"/>
        <v>0</v>
      </c>
      <c r="N46" s="14">
        <f t="shared" si="7"/>
        <v>278.16000000000003</v>
      </c>
      <c r="O46" s="15">
        <f t="shared" si="8"/>
        <v>278.16000000000003</v>
      </c>
      <c r="P46" s="14">
        <f t="shared" si="9"/>
        <v>0</v>
      </c>
      <c r="Q46" s="14">
        <f t="shared" si="10"/>
        <v>0</v>
      </c>
      <c r="R46" s="14">
        <f t="shared" si="11"/>
        <v>272.83199999999999</v>
      </c>
      <c r="S46" s="15">
        <f t="shared" si="12"/>
        <v>272.83199999999999</v>
      </c>
    </row>
    <row r="47" spans="1:19" ht="15.75">
      <c r="A47" s="56">
        <v>41</v>
      </c>
      <c r="B47" s="16" t="s">
        <v>18</v>
      </c>
      <c r="C47" s="9" t="s">
        <v>56</v>
      </c>
      <c r="D47" s="10"/>
      <c r="E47" s="11"/>
      <c r="F47" s="12">
        <v>140</v>
      </c>
      <c r="G47" s="12">
        <v>140</v>
      </c>
      <c r="H47" s="13">
        <f t="shared" si="1"/>
        <v>0</v>
      </c>
      <c r="I47" s="14">
        <f t="shared" si="2"/>
        <v>0</v>
      </c>
      <c r="J47" s="14">
        <f t="shared" si="3"/>
        <v>330.00800000000004</v>
      </c>
      <c r="K47" s="58">
        <f t="shared" si="4"/>
        <v>330.00800000000004</v>
      </c>
      <c r="L47" s="14">
        <f t="shared" si="5"/>
        <v>0</v>
      </c>
      <c r="M47" s="14">
        <f t="shared" si="6"/>
        <v>0</v>
      </c>
      <c r="N47" s="14">
        <f t="shared" si="7"/>
        <v>324.52</v>
      </c>
      <c r="O47" s="15">
        <f t="shared" si="8"/>
        <v>324.52</v>
      </c>
      <c r="P47" s="14">
        <f t="shared" si="9"/>
        <v>0</v>
      </c>
      <c r="Q47" s="14">
        <f t="shared" si="10"/>
        <v>0</v>
      </c>
      <c r="R47" s="14">
        <f t="shared" si="11"/>
        <v>318.30400000000003</v>
      </c>
      <c r="S47" s="15">
        <f t="shared" si="12"/>
        <v>318.30400000000003</v>
      </c>
    </row>
    <row r="48" spans="1:19" ht="15.75">
      <c r="A48" s="56">
        <v>42</v>
      </c>
      <c r="B48" s="16" t="s">
        <v>18</v>
      </c>
      <c r="C48" s="9" t="s">
        <v>57</v>
      </c>
      <c r="D48" s="10"/>
      <c r="E48" s="11"/>
      <c r="F48" s="12">
        <v>81</v>
      </c>
      <c r="G48" s="12">
        <v>81</v>
      </c>
      <c r="H48" s="13">
        <f t="shared" si="1"/>
        <v>0</v>
      </c>
      <c r="I48" s="14">
        <f t="shared" si="2"/>
        <v>0</v>
      </c>
      <c r="J48" s="14">
        <f t="shared" si="3"/>
        <v>190.93320000000003</v>
      </c>
      <c r="K48" s="58">
        <f t="shared" si="4"/>
        <v>190.93320000000003</v>
      </c>
      <c r="L48" s="14">
        <f t="shared" si="5"/>
        <v>0</v>
      </c>
      <c r="M48" s="14">
        <f t="shared" si="6"/>
        <v>0</v>
      </c>
      <c r="N48" s="14">
        <f t="shared" si="7"/>
        <v>187.75800000000001</v>
      </c>
      <c r="O48" s="15">
        <f t="shared" si="8"/>
        <v>187.75800000000001</v>
      </c>
      <c r="P48" s="14">
        <f t="shared" si="9"/>
        <v>0</v>
      </c>
      <c r="Q48" s="14">
        <f t="shared" si="10"/>
        <v>0</v>
      </c>
      <c r="R48" s="14">
        <f t="shared" si="11"/>
        <v>184.16159999999999</v>
      </c>
      <c r="S48" s="15">
        <f t="shared" si="12"/>
        <v>184.16159999999999</v>
      </c>
    </row>
    <row r="49" spans="1:19" ht="15.75">
      <c r="A49" s="56">
        <v>43</v>
      </c>
      <c r="B49" s="16" t="s">
        <v>18</v>
      </c>
      <c r="C49" s="9" t="s">
        <v>39</v>
      </c>
      <c r="D49" s="10"/>
      <c r="E49" s="11"/>
      <c r="F49" s="12">
        <v>90</v>
      </c>
      <c r="G49" s="12">
        <v>90</v>
      </c>
      <c r="H49" s="13">
        <f t="shared" si="1"/>
        <v>0</v>
      </c>
      <c r="I49" s="14">
        <f t="shared" si="2"/>
        <v>0</v>
      </c>
      <c r="J49" s="14">
        <f t="shared" si="3"/>
        <v>212.14800000000002</v>
      </c>
      <c r="K49" s="58">
        <f t="shared" si="4"/>
        <v>212.14800000000002</v>
      </c>
      <c r="L49" s="14">
        <f t="shared" si="5"/>
        <v>0</v>
      </c>
      <c r="M49" s="14">
        <f t="shared" si="6"/>
        <v>0</v>
      </c>
      <c r="N49" s="14">
        <f t="shared" si="7"/>
        <v>208.62</v>
      </c>
      <c r="O49" s="15">
        <f t="shared" si="8"/>
        <v>208.62</v>
      </c>
      <c r="P49" s="14">
        <f t="shared" si="9"/>
        <v>0</v>
      </c>
      <c r="Q49" s="14">
        <f t="shared" si="10"/>
        <v>0</v>
      </c>
      <c r="R49" s="14">
        <f t="shared" si="11"/>
        <v>204.624</v>
      </c>
      <c r="S49" s="15">
        <f t="shared" si="12"/>
        <v>204.624</v>
      </c>
    </row>
    <row r="50" spans="1:19" ht="15.75">
      <c r="A50" s="56">
        <v>44</v>
      </c>
      <c r="B50" s="16" t="s">
        <v>18</v>
      </c>
      <c r="C50" s="9" t="s">
        <v>40</v>
      </c>
      <c r="D50" s="10"/>
      <c r="E50" s="11"/>
      <c r="F50" s="12">
        <v>106</v>
      </c>
      <c r="G50" s="12">
        <f>SUM(D50:F50)</f>
        <v>106</v>
      </c>
      <c r="H50" s="13">
        <f t="shared" si="1"/>
        <v>0</v>
      </c>
      <c r="I50" s="14">
        <f t="shared" si="2"/>
        <v>0</v>
      </c>
      <c r="J50" s="14">
        <f t="shared" si="3"/>
        <v>249.86320000000001</v>
      </c>
      <c r="K50" s="58">
        <f t="shared" si="4"/>
        <v>249.86320000000001</v>
      </c>
      <c r="L50" s="14">
        <f t="shared" si="5"/>
        <v>0</v>
      </c>
      <c r="M50" s="14">
        <f t="shared" si="6"/>
        <v>0</v>
      </c>
      <c r="N50" s="14">
        <f t="shared" si="7"/>
        <v>245.708</v>
      </c>
      <c r="O50" s="15">
        <f t="shared" si="8"/>
        <v>245.708</v>
      </c>
      <c r="P50" s="14">
        <f t="shared" si="9"/>
        <v>0</v>
      </c>
      <c r="Q50" s="14">
        <f t="shared" si="10"/>
        <v>0</v>
      </c>
      <c r="R50" s="14">
        <f t="shared" si="11"/>
        <v>241.0016</v>
      </c>
      <c r="S50" s="15">
        <f t="shared" si="12"/>
        <v>241.0016</v>
      </c>
    </row>
    <row r="51" spans="1:19" ht="15.75">
      <c r="A51" s="56">
        <v>45</v>
      </c>
      <c r="B51" s="16" t="s">
        <v>18</v>
      </c>
      <c r="C51" s="9" t="s">
        <v>73</v>
      </c>
      <c r="D51" s="10"/>
      <c r="E51" s="11"/>
      <c r="F51" s="12">
        <v>139</v>
      </c>
      <c r="G51" s="12">
        <f t="shared" ref="G51:G60" si="13">SUM(D51:F51)</f>
        <v>139</v>
      </c>
      <c r="H51" s="13">
        <f t="shared" si="1"/>
        <v>0</v>
      </c>
      <c r="I51" s="14">
        <f t="shared" si="2"/>
        <v>0</v>
      </c>
      <c r="J51" s="14">
        <f t="shared" si="3"/>
        <v>327.6508</v>
      </c>
      <c r="K51" s="58">
        <f t="shared" si="4"/>
        <v>327.6508</v>
      </c>
      <c r="L51" s="14">
        <f t="shared" si="5"/>
        <v>0</v>
      </c>
      <c r="M51" s="14">
        <f t="shared" si="6"/>
        <v>0</v>
      </c>
      <c r="N51" s="14">
        <f t="shared" si="7"/>
        <v>322.202</v>
      </c>
      <c r="O51" s="15">
        <f t="shared" si="8"/>
        <v>322.202</v>
      </c>
      <c r="P51" s="14">
        <f t="shared" si="9"/>
        <v>0</v>
      </c>
      <c r="Q51" s="14">
        <f t="shared" si="10"/>
        <v>0</v>
      </c>
      <c r="R51" s="14">
        <f t="shared" si="11"/>
        <v>316.03039999999999</v>
      </c>
      <c r="S51" s="15">
        <f t="shared" si="12"/>
        <v>316.03039999999999</v>
      </c>
    </row>
    <row r="52" spans="1:19" ht="15.75">
      <c r="A52" s="56">
        <v>46</v>
      </c>
      <c r="B52" s="16" t="s">
        <v>18</v>
      </c>
      <c r="C52" s="9" t="s">
        <v>19</v>
      </c>
      <c r="D52" s="10"/>
      <c r="E52" s="11"/>
      <c r="F52" s="12">
        <v>40</v>
      </c>
      <c r="G52" s="12">
        <f t="shared" si="13"/>
        <v>40</v>
      </c>
      <c r="H52" s="13">
        <f t="shared" si="1"/>
        <v>0</v>
      </c>
      <c r="I52" s="14">
        <f t="shared" si="2"/>
        <v>0</v>
      </c>
      <c r="J52" s="14">
        <f t="shared" si="3"/>
        <v>94.288000000000011</v>
      </c>
      <c r="K52" s="58">
        <f t="shared" si="4"/>
        <v>94.288000000000011</v>
      </c>
      <c r="L52" s="14">
        <f t="shared" si="5"/>
        <v>0</v>
      </c>
      <c r="M52" s="14">
        <f t="shared" si="6"/>
        <v>0</v>
      </c>
      <c r="N52" s="14">
        <f t="shared" si="7"/>
        <v>92.72</v>
      </c>
      <c r="O52" s="15">
        <f t="shared" si="8"/>
        <v>92.72</v>
      </c>
      <c r="P52" s="14">
        <f t="shared" si="9"/>
        <v>0</v>
      </c>
      <c r="Q52" s="14">
        <f t="shared" si="10"/>
        <v>0</v>
      </c>
      <c r="R52" s="14">
        <f t="shared" si="11"/>
        <v>90.944000000000003</v>
      </c>
      <c r="S52" s="15">
        <f t="shared" si="12"/>
        <v>90.944000000000003</v>
      </c>
    </row>
    <row r="53" spans="1:19" ht="15.75">
      <c r="A53" s="56">
        <v>47</v>
      </c>
      <c r="B53" s="16" t="s">
        <v>18</v>
      </c>
      <c r="C53" s="9" t="s">
        <v>33</v>
      </c>
      <c r="D53" s="10"/>
      <c r="E53" s="11"/>
      <c r="F53" s="12">
        <v>96</v>
      </c>
      <c r="G53" s="12">
        <f t="shared" si="13"/>
        <v>96</v>
      </c>
      <c r="H53" s="13">
        <f t="shared" si="1"/>
        <v>0</v>
      </c>
      <c r="I53" s="14">
        <f t="shared" si="2"/>
        <v>0</v>
      </c>
      <c r="J53" s="14">
        <f t="shared" si="3"/>
        <v>226.2912</v>
      </c>
      <c r="K53" s="58">
        <f t="shared" si="4"/>
        <v>226.2912</v>
      </c>
      <c r="L53" s="14">
        <f t="shared" si="5"/>
        <v>0</v>
      </c>
      <c r="M53" s="14">
        <f t="shared" si="6"/>
        <v>0</v>
      </c>
      <c r="N53" s="14">
        <f t="shared" si="7"/>
        <v>222.52800000000002</v>
      </c>
      <c r="O53" s="15">
        <f t="shared" si="8"/>
        <v>222.52800000000002</v>
      </c>
      <c r="P53" s="14">
        <f t="shared" si="9"/>
        <v>0</v>
      </c>
      <c r="Q53" s="14">
        <f t="shared" si="10"/>
        <v>0</v>
      </c>
      <c r="R53" s="14">
        <f t="shared" si="11"/>
        <v>218.26560000000001</v>
      </c>
      <c r="S53" s="15">
        <f t="shared" si="12"/>
        <v>218.26560000000001</v>
      </c>
    </row>
    <row r="54" spans="1:19" ht="15.75">
      <c r="A54" s="56">
        <v>48</v>
      </c>
      <c r="B54" s="16" t="s">
        <v>18</v>
      </c>
      <c r="C54" s="9" t="s">
        <v>133</v>
      </c>
      <c r="D54" s="10"/>
      <c r="E54" s="11"/>
      <c r="F54" s="12">
        <v>138</v>
      </c>
      <c r="G54" s="12">
        <f t="shared" si="13"/>
        <v>138</v>
      </c>
      <c r="H54" s="13">
        <f t="shared" si="1"/>
        <v>0</v>
      </c>
      <c r="I54" s="14">
        <f t="shared" si="2"/>
        <v>0</v>
      </c>
      <c r="J54" s="14">
        <f t="shared" si="3"/>
        <v>325.29360000000003</v>
      </c>
      <c r="K54" s="58">
        <f t="shared" si="4"/>
        <v>325.29360000000003</v>
      </c>
      <c r="L54" s="14">
        <f t="shared" si="5"/>
        <v>0</v>
      </c>
      <c r="M54" s="14">
        <f t="shared" si="6"/>
        <v>0</v>
      </c>
      <c r="N54" s="14">
        <f t="shared" si="7"/>
        <v>319.88400000000001</v>
      </c>
      <c r="O54" s="15">
        <f t="shared" si="8"/>
        <v>319.88400000000001</v>
      </c>
      <c r="P54" s="14">
        <f t="shared" si="9"/>
        <v>0</v>
      </c>
      <c r="Q54" s="14">
        <f t="shared" si="10"/>
        <v>0</v>
      </c>
      <c r="R54" s="14">
        <f t="shared" si="11"/>
        <v>313.7568</v>
      </c>
      <c r="S54" s="15">
        <f t="shared" si="12"/>
        <v>313.7568</v>
      </c>
    </row>
    <row r="55" spans="1:19" ht="15.75">
      <c r="A55" s="56">
        <v>49</v>
      </c>
      <c r="B55" s="16" t="s">
        <v>18</v>
      </c>
      <c r="C55" s="9" t="s">
        <v>65</v>
      </c>
      <c r="D55" s="10"/>
      <c r="E55" s="11"/>
      <c r="F55" s="12">
        <v>76</v>
      </c>
      <c r="G55" s="12">
        <f t="shared" si="13"/>
        <v>76</v>
      </c>
      <c r="H55" s="13">
        <f t="shared" si="1"/>
        <v>0</v>
      </c>
      <c r="I55" s="14">
        <f t="shared" si="2"/>
        <v>0</v>
      </c>
      <c r="J55" s="14">
        <f t="shared" si="3"/>
        <v>179.14720000000003</v>
      </c>
      <c r="K55" s="58">
        <f t="shared" si="4"/>
        <v>179.14720000000003</v>
      </c>
      <c r="L55" s="14">
        <f t="shared" si="5"/>
        <v>0</v>
      </c>
      <c r="M55" s="14">
        <f t="shared" si="6"/>
        <v>0</v>
      </c>
      <c r="N55" s="14">
        <f t="shared" si="7"/>
        <v>176.16800000000001</v>
      </c>
      <c r="O55" s="15">
        <f t="shared" si="8"/>
        <v>176.16800000000001</v>
      </c>
      <c r="P55" s="14">
        <f t="shared" si="9"/>
        <v>0</v>
      </c>
      <c r="Q55" s="14">
        <f t="shared" si="10"/>
        <v>0</v>
      </c>
      <c r="R55" s="14">
        <f t="shared" si="11"/>
        <v>172.7936</v>
      </c>
      <c r="S55" s="15">
        <f t="shared" si="12"/>
        <v>172.7936</v>
      </c>
    </row>
    <row r="56" spans="1:19" ht="15.75">
      <c r="A56" s="56">
        <v>50</v>
      </c>
      <c r="B56" s="16" t="s">
        <v>18</v>
      </c>
      <c r="C56" s="9" t="s">
        <v>32</v>
      </c>
      <c r="D56" s="10"/>
      <c r="E56" s="11"/>
      <c r="F56" s="12">
        <v>35</v>
      </c>
      <c r="G56" s="12">
        <f t="shared" si="13"/>
        <v>35</v>
      </c>
      <c r="H56" s="13">
        <f t="shared" si="1"/>
        <v>0</v>
      </c>
      <c r="I56" s="14">
        <f t="shared" si="2"/>
        <v>0</v>
      </c>
      <c r="J56" s="14">
        <f t="shared" si="3"/>
        <v>82.50200000000001</v>
      </c>
      <c r="K56" s="58">
        <f t="shared" si="4"/>
        <v>82.50200000000001</v>
      </c>
      <c r="L56" s="14">
        <f t="shared" si="5"/>
        <v>0</v>
      </c>
      <c r="M56" s="14">
        <f t="shared" si="6"/>
        <v>0</v>
      </c>
      <c r="N56" s="14">
        <f t="shared" si="7"/>
        <v>81.13</v>
      </c>
      <c r="O56" s="15">
        <f t="shared" si="8"/>
        <v>81.13</v>
      </c>
      <c r="P56" s="14">
        <f t="shared" si="9"/>
        <v>0</v>
      </c>
      <c r="Q56" s="14">
        <f t="shared" si="10"/>
        <v>0</v>
      </c>
      <c r="R56" s="14">
        <f t="shared" si="11"/>
        <v>79.576000000000008</v>
      </c>
      <c r="S56" s="15">
        <f t="shared" si="12"/>
        <v>79.576000000000008</v>
      </c>
    </row>
    <row r="57" spans="1:19" ht="15.75">
      <c r="A57" s="56">
        <v>51</v>
      </c>
      <c r="B57" s="16" t="s">
        <v>18</v>
      </c>
      <c r="C57" s="9" t="s">
        <v>76</v>
      </c>
      <c r="D57" s="10"/>
      <c r="E57" s="11"/>
      <c r="F57" s="12">
        <v>41</v>
      </c>
      <c r="G57" s="12">
        <f t="shared" si="13"/>
        <v>41</v>
      </c>
      <c r="H57" s="13">
        <f t="shared" si="1"/>
        <v>0</v>
      </c>
      <c r="I57" s="14">
        <f t="shared" si="2"/>
        <v>0</v>
      </c>
      <c r="J57" s="14">
        <f t="shared" si="3"/>
        <v>96.645200000000003</v>
      </c>
      <c r="K57" s="58">
        <f t="shared" si="4"/>
        <v>96.645200000000003</v>
      </c>
      <c r="L57" s="14">
        <f t="shared" si="5"/>
        <v>0</v>
      </c>
      <c r="M57" s="14">
        <f t="shared" si="6"/>
        <v>0</v>
      </c>
      <c r="N57" s="14">
        <f t="shared" si="7"/>
        <v>95.037999999999997</v>
      </c>
      <c r="O57" s="15">
        <f t="shared" si="8"/>
        <v>95.037999999999997</v>
      </c>
      <c r="P57" s="14">
        <f t="shared" si="9"/>
        <v>0</v>
      </c>
      <c r="Q57" s="14">
        <f t="shared" si="10"/>
        <v>0</v>
      </c>
      <c r="R57" s="14">
        <f t="shared" si="11"/>
        <v>93.217600000000004</v>
      </c>
      <c r="S57" s="15">
        <f t="shared" si="12"/>
        <v>93.217600000000004</v>
      </c>
    </row>
    <row r="58" spans="1:19" ht="15.75">
      <c r="A58" s="56">
        <v>52</v>
      </c>
      <c r="B58" s="16" t="s">
        <v>18</v>
      </c>
      <c r="C58" s="9" t="s">
        <v>37</v>
      </c>
      <c r="D58" s="10"/>
      <c r="E58" s="11"/>
      <c r="F58" s="12">
        <v>61</v>
      </c>
      <c r="G58" s="12">
        <f t="shared" si="13"/>
        <v>61</v>
      </c>
      <c r="H58" s="13">
        <f t="shared" si="1"/>
        <v>0</v>
      </c>
      <c r="I58" s="14">
        <f t="shared" si="2"/>
        <v>0</v>
      </c>
      <c r="J58" s="14">
        <f t="shared" si="3"/>
        <v>143.78920000000002</v>
      </c>
      <c r="K58" s="58">
        <f t="shared" si="4"/>
        <v>143.78920000000002</v>
      </c>
      <c r="L58" s="14">
        <f t="shared" si="5"/>
        <v>0</v>
      </c>
      <c r="M58" s="14">
        <f t="shared" si="6"/>
        <v>0</v>
      </c>
      <c r="N58" s="14">
        <f t="shared" si="7"/>
        <v>141.398</v>
      </c>
      <c r="O58" s="15">
        <f t="shared" si="8"/>
        <v>141.398</v>
      </c>
      <c r="P58" s="14">
        <f t="shared" si="9"/>
        <v>0</v>
      </c>
      <c r="Q58" s="14">
        <f t="shared" si="10"/>
        <v>0</v>
      </c>
      <c r="R58" s="14">
        <f t="shared" si="11"/>
        <v>138.68960000000001</v>
      </c>
      <c r="S58" s="15">
        <f t="shared" si="12"/>
        <v>138.68960000000001</v>
      </c>
    </row>
    <row r="59" spans="1:19" ht="15.75">
      <c r="A59" s="56">
        <v>53</v>
      </c>
      <c r="B59" s="16"/>
      <c r="C59" s="9" t="s">
        <v>22</v>
      </c>
      <c r="D59" s="10"/>
      <c r="E59" s="11"/>
      <c r="F59" s="12">
        <v>74</v>
      </c>
      <c r="G59" s="12">
        <f t="shared" si="13"/>
        <v>74</v>
      </c>
      <c r="H59" s="13">
        <f t="shared" si="1"/>
        <v>0</v>
      </c>
      <c r="I59" s="14">
        <f t="shared" si="2"/>
        <v>0</v>
      </c>
      <c r="J59" s="14">
        <f t="shared" si="3"/>
        <v>174.43280000000001</v>
      </c>
      <c r="K59" s="58">
        <f t="shared" si="4"/>
        <v>174.43280000000001</v>
      </c>
      <c r="L59" s="14">
        <f t="shared" si="5"/>
        <v>0</v>
      </c>
      <c r="M59" s="14">
        <f t="shared" si="6"/>
        <v>0</v>
      </c>
      <c r="N59" s="14">
        <f t="shared" si="7"/>
        <v>171.53200000000001</v>
      </c>
      <c r="O59" s="15">
        <f t="shared" si="8"/>
        <v>171.53200000000001</v>
      </c>
      <c r="P59" s="14">
        <f t="shared" si="9"/>
        <v>0</v>
      </c>
      <c r="Q59" s="14">
        <f t="shared" si="10"/>
        <v>0</v>
      </c>
      <c r="R59" s="14">
        <f t="shared" si="11"/>
        <v>168.24639999999999</v>
      </c>
      <c r="S59" s="15">
        <f t="shared" si="12"/>
        <v>168.24639999999999</v>
      </c>
    </row>
    <row r="60" spans="1:19" ht="15.75">
      <c r="A60" s="56">
        <v>54</v>
      </c>
      <c r="B60" s="16"/>
      <c r="C60" s="9" t="s">
        <v>27</v>
      </c>
      <c r="D60" s="10"/>
      <c r="E60" s="11"/>
      <c r="F60" s="12">
        <v>98</v>
      </c>
      <c r="G60" s="12">
        <f t="shared" si="13"/>
        <v>98</v>
      </c>
      <c r="H60" s="13">
        <f t="shared" si="1"/>
        <v>0</v>
      </c>
      <c r="I60" s="14">
        <f t="shared" si="2"/>
        <v>0</v>
      </c>
      <c r="J60" s="14">
        <f t="shared" si="3"/>
        <v>231.00560000000002</v>
      </c>
      <c r="K60" s="58">
        <f t="shared" si="4"/>
        <v>231.00560000000002</v>
      </c>
      <c r="L60" s="14">
        <f t="shared" si="5"/>
        <v>0</v>
      </c>
      <c r="M60" s="14">
        <f t="shared" si="6"/>
        <v>0</v>
      </c>
      <c r="N60" s="14">
        <f t="shared" si="7"/>
        <v>227.16400000000002</v>
      </c>
      <c r="O60" s="15">
        <f t="shared" si="8"/>
        <v>227.16400000000002</v>
      </c>
      <c r="P60" s="14">
        <f t="shared" si="9"/>
        <v>0</v>
      </c>
      <c r="Q60" s="14">
        <f t="shared" si="10"/>
        <v>0</v>
      </c>
      <c r="R60" s="14">
        <f t="shared" si="11"/>
        <v>222.81280000000001</v>
      </c>
      <c r="S60" s="15">
        <f t="shared" si="12"/>
        <v>222.81280000000001</v>
      </c>
    </row>
    <row r="61" spans="1:19" ht="15.75">
      <c r="A61" s="56">
        <v>55</v>
      </c>
      <c r="B61" s="16"/>
      <c r="C61" s="9" t="s">
        <v>35</v>
      </c>
      <c r="D61" s="10"/>
      <c r="E61" s="11"/>
      <c r="F61" s="12">
        <v>11</v>
      </c>
      <c r="G61" s="12">
        <f>SUM(D61:F61)</f>
        <v>11</v>
      </c>
      <c r="H61" s="13">
        <f t="shared" si="1"/>
        <v>0</v>
      </c>
      <c r="I61" s="14">
        <f t="shared" si="2"/>
        <v>0</v>
      </c>
      <c r="J61" s="14">
        <f t="shared" si="3"/>
        <v>25.929200000000002</v>
      </c>
      <c r="K61" s="58">
        <f t="shared" si="4"/>
        <v>25.929200000000002</v>
      </c>
      <c r="L61" s="14">
        <f t="shared" si="5"/>
        <v>0</v>
      </c>
      <c r="M61" s="14">
        <f t="shared" si="6"/>
        <v>0</v>
      </c>
      <c r="N61" s="14">
        <f t="shared" si="7"/>
        <v>25.498000000000001</v>
      </c>
      <c r="O61" s="15">
        <f t="shared" si="8"/>
        <v>25.498000000000001</v>
      </c>
      <c r="P61" s="14">
        <f t="shared" si="9"/>
        <v>0</v>
      </c>
      <c r="Q61" s="14">
        <f t="shared" si="10"/>
        <v>0</v>
      </c>
      <c r="R61" s="14">
        <f t="shared" si="11"/>
        <v>25.009599999999999</v>
      </c>
      <c r="S61" s="15">
        <f t="shared" si="12"/>
        <v>25.009599999999999</v>
      </c>
    </row>
    <row r="62" spans="1:19">
      <c r="A62" s="56">
        <v>56</v>
      </c>
      <c r="B62" s="18" t="s">
        <v>32</v>
      </c>
      <c r="C62" s="9" t="s">
        <v>58</v>
      </c>
      <c r="D62" s="10"/>
      <c r="E62" s="11"/>
      <c r="F62" s="12">
        <v>58</v>
      </c>
      <c r="G62" s="12">
        <f t="shared" si="0"/>
        <v>58</v>
      </c>
      <c r="H62" s="13">
        <f t="shared" si="1"/>
        <v>0</v>
      </c>
      <c r="I62" s="14">
        <f t="shared" si="2"/>
        <v>0</v>
      </c>
      <c r="J62" s="14">
        <f t="shared" si="3"/>
        <v>136.7176</v>
      </c>
      <c r="K62" s="58">
        <f t="shared" si="4"/>
        <v>136.7176</v>
      </c>
      <c r="L62" s="14">
        <f t="shared" si="5"/>
        <v>0</v>
      </c>
      <c r="M62" s="14">
        <f t="shared" si="6"/>
        <v>0</v>
      </c>
      <c r="N62" s="14">
        <f t="shared" si="7"/>
        <v>134.44400000000002</v>
      </c>
      <c r="O62" s="15">
        <f t="shared" si="8"/>
        <v>134.44400000000002</v>
      </c>
      <c r="P62" s="14">
        <f t="shared" si="9"/>
        <v>0</v>
      </c>
      <c r="Q62" s="14">
        <f t="shared" si="10"/>
        <v>0</v>
      </c>
      <c r="R62" s="14">
        <f t="shared" si="11"/>
        <v>131.86879999999999</v>
      </c>
      <c r="S62" s="15">
        <f t="shared" si="12"/>
        <v>131.86879999999999</v>
      </c>
    </row>
    <row r="63" spans="1:19" ht="15.75">
      <c r="A63" s="56">
        <v>57</v>
      </c>
      <c r="B63" s="16" t="s">
        <v>42</v>
      </c>
      <c r="C63" s="9" t="s">
        <v>59</v>
      </c>
      <c r="D63" s="10"/>
      <c r="E63" s="11"/>
      <c r="F63" s="12">
        <v>121</v>
      </c>
      <c r="G63" s="12">
        <f t="shared" si="0"/>
        <v>121</v>
      </c>
      <c r="H63" s="13">
        <f t="shared" si="1"/>
        <v>0</v>
      </c>
      <c r="I63" s="14">
        <f t="shared" si="2"/>
        <v>0</v>
      </c>
      <c r="J63" s="14">
        <f t="shared" si="3"/>
        <v>285.22120000000001</v>
      </c>
      <c r="K63" s="58">
        <f t="shared" si="4"/>
        <v>285.22120000000001</v>
      </c>
      <c r="L63" s="14">
        <f t="shared" si="5"/>
        <v>0</v>
      </c>
      <c r="M63" s="14">
        <f t="shared" si="6"/>
        <v>0</v>
      </c>
      <c r="N63" s="14">
        <f t="shared" si="7"/>
        <v>280.47800000000001</v>
      </c>
      <c r="O63" s="15">
        <f t="shared" si="8"/>
        <v>280.47800000000001</v>
      </c>
      <c r="P63" s="14">
        <f t="shared" si="9"/>
        <v>0</v>
      </c>
      <c r="Q63" s="14">
        <f t="shared" si="10"/>
        <v>0</v>
      </c>
      <c r="R63" s="14">
        <f t="shared" si="11"/>
        <v>275.10559999999998</v>
      </c>
      <c r="S63" s="15">
        <f t="shared" si="12"/>
        <v>275.10559999999998</v>
      </c>
    </row>
    <row r="64" spans="1:19" ht="15.75">
      <c r="A64" s="56">
        <v>58</v>
      </c>
      <c r="B64" s="16" t="s">
        <v>42</v>
      </c>
      <c r="C64" s="9" t="s">
        <v>60</v>
      </c>
      <c r="D64" s="10"/>
      <c r="E64" s="11"/>
      <c r="F64" s="12">
        <v>205</v>
      </c>
      <c r="G64" s="12">
        <f t="shared" si="0"/>
        <v>205</v>
      </c>
      <c r="H64" s="13">
        <f t="shared" si="1"/>
        <v>0</v>
      </c>
      <c r="I64" s="14">
        <f t="shared" si="2"/>
        <v>0</v>
      </c>
      <c r="J64" s="14">
        <f t="shared" si="3"/>
        <v>483.22600000000006</v>
      </c>
      <c r="K64" s="58">
        <f t="shared" si="4"/>
        <v>483.22600000000006</v>
      </c>
      <c r="L64" s="14">
        <f t="shared" si="5"/>
        <v>0</v>
      </c>
      <c r="M64" s="14">
        <f t="shared" si="6"/>
        <v>0</v>
      </c>
      <c r="N64" s="14">
        <f t="shared" si="7"/>
        <v>475.19</v>
      </c>
      <c r="O64" s="15">
        <f t="shared" si="8"/>
        <v>475.19</v>
      </c>
      <c r="P64" s="14">
        <f t="shared" si="9"/>
        <v>0</v>
      </c>
      <c r="Q64" s="14">
        <f t="shared" si="10"/>
        <v>0</v>
      </c>
      <c r="R64" s="14">
        <f t="shared" si="11"/>
        <v>466.08800000000002</v>
      </c>
      <c r="S64" s="15">
        <f t="shared" si="12"/>
        <v>466.08800000000002</v>
      </c>
    </row>
    <row r="65" spans="1:19" ht="15.75">
      <c r="A65" s="56">
        <v>59</v>
      </c>
      <c r="B65" s="50" t="s">
        <v>42</v>
      </c>
      <c r="C65" s="51" t="s">
        <v>22</v>
      </c>
      <c r="D65" s="52"/>
      <c r="E65" s="53"/>
      <c r="F65" s="54">
        <v>109</v>
      </c>
      <c r="G65" s="54">
        <f t="shared" si="0"/>
        <v>109</v>
      </c>
      <c r="H65" s="13">
        <f t="shared" si="1"/>
        <v>0</v>
      </c>
      <c r="I65" s="14">
        <f t="shared" si="2"/>
        <v>0</v>
      </c>
      <c r="J65" s="14">
        <f t="shared" si="3"/>
        <v>256.9348</v>
      </c>
      <c r="K65" s="58">
        <f t="shared" si="4"/>
        <v>256.9348</v>
      </c>
      <c r="L65" s="14">
        <f t="shared" si="5"/>
        <v>0</v>
      </c>
      <c r="M65" s="14">
        <f t="shared" si="6"/>
        <v>0</v>
      </c>
      <c r="N65" s="14">
        <f t="shared" si="7"/>
        <v>252.66200000000001</v>
      </c>
      <c r="O65" s="15">
        <f t="shared" si="8"/>
        <v>252.66200000000001</v>
      </c>
      <c r="P65" s="14">
        <f t="shared" si="9"/>
        <v>0</v>
      </c>
      <c r="Q65" s="14">
        <f t="shared" si="10"/>
        <v>0</v>
      </c>
      <c r="R65" s="14">
        <f t="shared" si="11"/>
        <v>247.82240000000002</v>
      </c>
      <c r="S65" s="15">
        <f t="shared" si="12"/>
        <v>247.82240000000002</v>
      </c>
    </row>
    <row r="66" spans="1:19" ht="15.75">
      <c r="A66" s="56">
        <v>60</v>
      </c>
      <c r="B66" s="50" t="s">
        <v>42</v>
      </c>
      <c r="C66" s="51" t="s">
        <v>27</v>
      </c>
      <c r="D66" s="52"/>
      <c r="E66" s="53"/>
      <c r="F66" s="54">
        <v>133</v>
      </c>
      <c r="G66" s="54">
        <f t="shared" si="0"/>
        <v>133</v>
      </c>
      <c r="H66" s="13">
        <f t="shared" si="1"/>
        <v>0</v>
      </c>
      <c r="I66" s="14">
        <f t="shared" si="2"/>
        <v>0</v>
      </c>
      <c r="J66" s="14">
        <f t="shared" si="3"/>
        <v>313.50760000000002</v>
      </c>
      <c r="K66" s="58">
        <f t="shared" si="4"/>
        <v>313.50760000000002</v>
      </c>
      <c r="L66" s="14">
        <f t="shared" si="5"/>
        <v>0</v>
      </c>
      <c r="M66" s="14">
        <f t="shared" si="6"/>
        <v>0</v>
      </c>
      <c r="N66" s="14">
        <f t="shared" si="7"/>
        <v>308.29399999999998</v>
      </c>
      <c r="O66" s="15">
        <f t="shared" si="8"/>
        <v>308.29399999999998</v>
      </c>
      <c r="P66" s="14">
        <f t="shared" si="9"/>
        <v>0</v>
      </c>
      <c r="Q66" s="14">
        <f t="shared" si="10"/>
        <v>0</v>
      </c>
      <c r="R66" s="14">
        <f t="shared" si="11"/>
        <v>302.3888</v>
      </c>
      <c r="S66" s="15">
        <f t="shared" si="12"/>
        <v>302.3888</v>
      </c>
    </row>
    <row r="67" spans="1:19" ht="27.75" customHeight="1">
      <c r="A67" s="56">
        <v>61</v>
      </c>
      <c r="B67" s="50" t="s">
        <v>42</v>
      </c>
      <c r="C67" s="51" t="s">
        <v>56</v>
      </c>
      <c r="D67" s="52"/>
      <c r="E67" s="53"/>
      <c r="F67" s="54">
        <v>175</v>
      </c>
      <c r="G67" s="54">
        <f t="shared" si="0"/>
        <v>175</v>
      </c>
      <c r="H67" s="13">
        <f t="shared" si="1"/>
        <v>0</v>
      </c>
      <c r="I67" s="14">
        <f t="shared" si="2"/>
        <v>0</v>
      </c>
      <c r="J67" s="14">
        <f t="shared" si="3"/>
        <v>412.51000000000005</v>
      </c>
      <c r="K67" s="58">
        <f t="shared" si="4"/>
        <v>412.51000000000005</v>
      </c>
      <c r="L67" s="14">
        <f t="shared" si="5"/>
        <v>0</v>
      </c>
      <c r="M67" s="14">
        <f t="shared" si="6"/>
        <v>0</v>
      </c>
      <c r="N67" s="14">
        <f t="shared" si="7"/>
        <v>405.65000000000003</v>
      </c>
      <c r="O67" s="15">
        <f t="shared" si="8"/>
        <v>405.65000000000003</v>
      </c>
      <c r="P67" s="14">
        <f t="shared" si="9"/>
        <v>0</v>
      </c>
      <c r="Q67" s="14">
        <f t="shared" si="10"/>
        <v>0</v>
      </c>
      <c r="R67" s="14">
        <f t="shared" si="11"/>
        <v>397.88</v>
      </c>
      <c r="S67" s="15">
        <f t="shared" si="12"/>
        <v>397.88</v>
      </c>
    </row>
    <row r="68" spans="1:19" ht="15.75">
      <c r="A68" s="56">
        <v>62</v>
      </c>
      <c r="B68" s="50" t="s">
        <v>42</v>
      </c>
      <c r="C68" s="51" t="s">
        <v>38</v>
      </c>
      <c r="D68" s="52"/>
      <c r="E68" s="53"/>
      <c r="F68" s="54">
        <v>116</v>
      </c>
      <c r="G68" s="54">
        <f t="shared" si="0"/>
        <v>116</v>
      </c>
      <c r="H68" s="13">
        <f t="shared" si="1"/>
        <v>0</v>
      </c>
      <c r="I68" s="14">
        <f t="shared" si="2"/>
        <v>0</v>
      </c>
      <c r="J68" s="14">
        <f t="shared" si="3"/>
        <v>273.43520000000001</v>
      </c>
      <c r="K68" s="58">
        <f t="shared" si="4"/>
        <v>273.43520000000001</v>
      </c>
      <c r="L68" s="14">
        <f t="shared" si="5"/>
        <v>0</v>
      </c>
      <c r="M68" s="14">
        <f t="shared" si="6"/>
        <v>0</v>
      </c>
      <c r="N68" s="14">
        <f t="shared" si="7"/>
        <v>268.88800000000003</v>
      </c>
      <c r="O68" s="15">
        <f t="shared" si="8"/>
        <v>268.88800000000003</v>
      </c>
      <c r="P68" s="14">
        <f t="shared" si="9"/>
        <v>0</v>
      </c>
      <c r="Q68" s="14">
        <f t="shared" si="10"/>
        <v>0</v>
      </c>
      <c r="R68" s="14">
        <f t="shared" si="11"/>
        <v>263.73759999999999</v>
      </c>
      <c r="S68" s="15">
        <f t="shared" si="12"/>
        <v>263.73759999999999</v>
      </c>
    </row>
    <row r="69" spans="1:19" ht="15.75">
      <c r="A69" s="56">
        <v>63</v>
      </c>
      <c r="B69" s="50" t="s">
        <v>42</v>
      </c>
      <c r="C69" s="51" t="s">
        <v>39</v>
      </c>
      <c r="D69" s="52"/>
      <c r="E69" s="53"/>
      <c r="F69" s="54">
        <v>125</v>
      </c>
      <c r="G69" s="54">
        <f t="shared" si="0"/>
        <v>125</v>
      </c>
      <c r="H69" s="13">
        <f t="shared" si="1"/>
        <v>0</v>
      </c>
      <c r="I69" s="14">
        <f t="shared" si="2"/>
        <v>0</v>
      </c>
      <c r="J69" s="14">
        <f t="shared" si="3"/>
        <v>294.65000000000003</v>
      </c>
      <c r="K69" s="58">
        <f t="shared" si="4"/>
        <v>294.65000000000003</v>
      </c>
      <c r="L69" s="14">
        <f t="shared" si="5"/>
        <v>0</v>
      </c>
      <c r="M69" s="14">
        <f t="shared" si="6"/>
        <v>0</v>
      </c>
      <c r="N69" s="14">
        <f t="shared" si="7"/>
        <v>289.75</v>
      </c>
      <c r="O69" s="15">
        <f t="shared" si="8"/>
        <v>289.75</v>
      </c>
      <c r="P69" s="14">
        <f t="shared" si="9"/>
        <v>0</v>
      </c>
      <c r="Q69" s="14">
        <f t="shared" si="10"/>
        <v>0</v>
      </c>
      <c r="R69" s="14">
        <f t="shared" si="11"/>
        <v>284.2</v>
      </c>
      <c r="S69" s="15">
        <f t="shared" si="12"/>
        <v>284.2</v>
      </c>
    </row>
    <row r="70" spans="1:19" ht="15.75">
      <c r="A70" s="56">
        <v>64</v>
      </c>
      <c r="B70" s="50" t="s">
        <v>42</v>
      </c>
      <c r="C70" s="51" t="s">
        <v>40</v>
      </c>
      <c r="D70" s="52"/>
      <c r="E70" s="53"/>
      <c r="F70" s="54">
        <v>141</v>
      </c>
      <c r="G70" s="54">
        <f t="shared" si="0"/>
        <v>141</v>
      </c>
      <c r="H70" s="13">
        <f t="shared" si="1"/>
        <v>0</v>
      </c>
      <c r="I70" s="14">
        <f t="shared" si="2"/>
        <v>0</v>
      </c>
      <c r="J70" s="14">
        <f t="shared" si="3"/>
        <v>332.36520000000002</v>
      </c>
      <c r="K70" s="58">
        <f t="shared" si="4"/>
        <v>332.36520000000002</v>
      </c>
      <c r="L70" s="14">
        <f t="shared" si="5"/>
        <v>0</v>
      </c>
      <c r="M70" s="14">
        <f t="shared" si="6"/>
        <v>0</v>
      </c>
      <c r="N70" s="14">
        <f t="shared" si="7"/>
        <v>326.83800000000002</v>
      </c>
      <c r="O70" s="15">
        <f t="shared" si="8"/>
        <v>326.83800000000002</v>
      </c>
      <c r="P70" s="14">
        <f t="shared" si="9"/>
        <v>0</v>
      </c>
      <c r="Q70" s="14">
        <f t="shared" si="10"/>
        <v>0</v>
      </c>
      <c r="R70" s="14">
        <f t="shared" si="11"/>
        <v>320.57760000000002</v>
      </c>
      <c r="S70" s="15">
        <f t="shared" si="12"/>
        <v>320.57760000000002</v>
      </c>
    </row>
    <row r="71" spans="1:19" ht="15.75">
      <c r="A71" s="56">
        <v>65</v>
      </c>
      <c r="B71" s="16" t="s">
        <v>42</v>
      </c>
      <c r="C71" s="9" t="s">
        <v>61</v>
      </c>
      <c r="D71" s="10">
        <v>31</v>
      </c>
      <c r="E71" s="11"/>
      <c r="F71" s="12"/>
      <c r="G71" s="12">
        <f t="shared" si="0"/>
        <v>31</v>
      </c>
      <c r="H71" s="13">
        <f t="shared" si="1"/>
        <v>80.324100000000001</v>
      </c>
      <c r="I71" s="14">
        <f t="shared" si="2"/>
        <v>0</v>
      </c>
      <c r="J71" s="14">
        <f t="shared" si="3"/>
        <v>0</v>
      </c>
      <c r="K71" s="58">
        <f t="shared" si="4"/>
        <v>80.324100000000001</v>
      </c>
      <c r="L71" s="14">
        <f t="shared" si="5"/>
        <v>77.841000000000008</v>
      </c>
      <c r="M71" s="14">
        <f t="shared" si="6"/>
        <v>0</v>
      </c>
      <c r="N71" s="14">
        <f t="shared" si="7"/>
        <v>0</v>
      </c>
      <c r="O71" s="15">
        <f t="shared" si="8"/>
        <v>77.841000000000008</v>
      </c>
      <c r="P71" s="14">
        <f t="shared" si="9"/>
        <v>75.230800000000002</v>
      </c>
      <c r="Q71" s="14">
        <f t="shared" si="10"/>
        <v>0</v>
      </c>
      <c r="R71" s="14">
        <f t="shared" si="11"/>
        <v>0</v>
      </c>
      <c r="S71" s="15">
        <f t="shared" si="12"/>
        <v>75.230800000000002</v>
      </c>
    </row>
    <row r="72" spans="1:19" ht="15.75">
      <c r="A72" s="56">
        <v>66</v>
      </c>
      <c r="B72" s="16" t="s">
        <v>42</v>
      </c>
      <c r="C72" s="9" t="s">
        <v>62</v>
      </c>
      <c r="D72" s="10">
        <v>46</v>
      </c>
      <c r="E72" s="11"/>
      <c r="F72" s="12"/>
      <c r="G72" s="12">
        <f t="shared" si="0"/>
        <v>46</v>
      </c>
      <c r="H72" s="13">
        <f t="shared" ref="H72:H135" si="14">D72*2.5911</f>
        <v>119.1906</v>
      </c>
      <c r="I72" s="14">
        <f t="shared" ref="I72:I135" si="15">E72*2.8341</f>
        <v>0</v>
      </c>
      <c r="J72" s="14">
        <f t="shared" ref="J72:J135" si="16">F72*2.3572</f>
        <v>0</v>
      </c>
      <c r="K72" s="58">
        <f t="shared" ref="K72:K135" si="17">H72+I72+J72</f>
        <v>119.1906</v>
      </c>
      <c r="L72" s="14">
        <f t="shared" ref="L72:L135" si="18">D72*2.511</f>
        <v>115.506</v>
      </c>
      <c r="M72" s="14">
        <f t="shared" ref="M72:M135" si="19">E72*2.8154</f>
        <v>0</v>
      </c>
      <c r="N72" s="14">
        <f t="shared" ref="N72:N135" si="20">F72*2.318</f>
        <v>0</v>
      </c>
      <c r="O72" s="15">
        <f t="shared" ref="O72:O135" si="21">L72+M72+N72</f>
        <v>115.506</v>
      </c>
      <c r="P72" s="14">
        <f t="shared" ref="P72:P135" si="22">D72*2.4268</f>
        <v>111.6328</v>
      </c>
      <c r="Q72" s="14">
        <f t="shared" ref="Q72:Q135" si="23">E72*2.7316</f>
        <v>0</v>
      </c>
      <c r="R72" s="14">
        <f t="shared" ref="R72:R135" si="24">F72*2.2736</f>
        <v>0</v>
      </c>
      <c r="S72" s="15">
        <f t="shared" ref="S72:S135" si="25">SUM(P72:R72)</f>
        <v>111.6328</v>
      </c>
    </row>
    <row r="73" spans="1:19" ht="15.75">
      <c r="A73" s="56">
        <v>67</v>
      </c>
      <c r="B73" s="16" t="s">
        <v>42</v>
      </c>
      <c r="C73" s="9" t="s">
        <v>63</v>
      </c>
      <c r="D73" s="10">
        <v>73</v>
      </c>
      <c r="E73" s="11"/>
      <c r="F73" s="12"/>
      <c r="G73" s="12">
        <f t="shared" si="0"/>
        <v>73</v>
      </c>
      <c r="H73" s="13">
        <f t="shared" si="14"/>
        <v>189.15029999999999</v>
      </c>
      <c r="I73" s="14">
        <f t="shared" si="15"/>
        <v>0</v>
      </c>
      <c r="J73" s="14">
        <f t="shared" si="16"/>
        <v>0</v>
      </c>
      <c r="K73" s="58">
        <f t="shared" si="17"/>
        <v>189.15029999999999</v>
      </c>
      <c r="L73" s="14">
        <f t="shared" si="18"/>
        <v>183.303</v>
      </c>
      <c r="M73" s="14">
        <f t="shared" si="19"/>
        <v>0</v>
      </c>
      <c r="N73" s="14">
        <f t="shared" si="20"/>
        <v>0</v>
      </c>
      <c r="O73" s="15">
        <f t="shared" si="21"/>
        <v>183.303</v>
      </c>
      <c r="P73" s="14">
        <f t="shared" si="22"/>
        <v>177.15640000000002</v>
      </c>
      <c r="Q73" s="14">
        <f t="shared" si="23"/>
        <v>0</v>
      </c>
      <c r="R73" s="14">
        <f t="shared" si="24"/>
        <v>0</v>
      </c>
      <c r="S73" s="15">
        <f t="shared" si="25"/>
        <v>177.15640000000002</v>
      </c>
    </row>
    <row r="74" spans="1:19" ht="22.5">
      <c r="A74" s="56">
        <v>68</v>
      </c>
      <c r="B74" s="16" t="s">
        <v>42</v>
      </c>
      <c r="C74" s="9" t="s">
        <v>64</v>
      </c>
      <c r="D74" s="10"/>
      <c r="E74" s="11"/>
      <c r="F74" s="12">
        <v>61</v>
      </c>
      <c r="G74" s="12">
        <f t="shared" si="0"/>
        <v>61</v>
      </c>
      <c r="H74" s="13">
        <f t="shared" si="14"/>
        <v>0</v>
      </c>
      <c r="I74" s="14">
        <f t="shared" si="15"/>
        <v>0</v>
      </c>
      <c r="J74" s="14">
        <f t="shared" si="16"/>
        <v>143.78920000000002</v>
      </c>
      <c r="K74" s="58">
        <f t="shared" si="17"/>
        <v>143.78920000000002</v>
      </c>
      <c r="L74" s="14">
        <f t="shared" si="18"/>
        <v>0</v>
      </c>
      <c r="M74" s="14">
        <f t="shared" si="19"/>
        <v>0</v>
      </c>
      <c r="N74" s="14">
        <f t="shared" si="20"/>
        <v>141.398</v>
      </c>
      <c r="O74" s="15">
        <f t="shared" si="21"/>
        <v>141.398</v>
      </c>
      <c r="P74" s="14">
        <f t="shared" si="22"/>
        <v>0</v>
      </c>
      <c r="Q74" s="14">
        <f t="shared" si="23"/>
        <v>0</v>
      </c>
      <c r="R74" s="14">
        <f t="shared" si="24"/>
        <v>138.68960000000001</v>
      </c>
      <c r="S74" s="15">
        <f t="shared" si="25"/>
        <v>138.68960000000001</v>
      </c>
    </row>
    <row r="75" spans="1:19" ht="15.75">
      <c r="A75" s="56">
        <v>69</v>
      </c>
      <c r="B75" s="16" t="s">
        <v>42</v>
      </c>
      <c r="C75" s="9" t="s">
        <v>65</v>
      </c>
      <c r="D75" s="10"/>
      <c r="E75" s="11"/>
      <c r="F75" s="12">
        <v>41</v>
      </c>
      <c r="G75" s="12">
        <f t="shared" si="0"/>
        <v>41</v>
      </c>
      <c r="H75" s="13">
        <f t="shared" si="14"/>
        <v>0</v>
      </c>
      <c r="I75" s="14">
        <f t="shared" si="15"/>
        <v>0</v>
      </c>
      <c r="J75" s="14">
        <f t="shared" si="16"/>
        <v>96.645200000000003</v>
      </c>
      <c r="K75" s="58">
        <f t="shared" si="17"/>
        <v>96.645200000000003</v>
      </c>
      <c r="L75" s="14">
        <f t="shared" si="18"/>
        <v>0</v>
      </c>
      <c r="M75" s="14">
        <f t="shared" si="19"/>
        <v>0</v>
      </c>
      <c r="N75" s="14">
        <f t="shared" si="20"/>
        <v>95.037999999999997</v>
      </c>
      <c r="O75" s="15">
        <f t="shared" si="21"/>
        <v>95.037999999999997</v>
      </c>
      <c r="P75" s="14">
        <f t="shared" si="22"/>
        <v>0</v>
      </c>
      <c r="Q75" s="14">
        <f t="shared" si="23"/>
        <v>0</v>
      </c>
      <c r="R75" s="14">
        <f t="shared" si="24"/>
        <v>93.217600000000004</v>
      </c>
      <c r="S75" s="15">
        <f t="shared" si="25"/>
        <v>93.217600000000004</v>
      </c>
    </row>
    <row r="76" spans="1:19" ht="15.75">
      <c r="A76" s="56">
        <v>70</v>
      </c>
      <c r="B76" s="16" t="s">
        <v>42</v>
      </c>
      <c r="C76" s="9" t="s">
        <v>66</v>
      </c>
      <c r="D76" s="10"/>
      <c r="E76" s="11"/>
      <c r="F76" s="12">
        <v>23</v>
      </c>
      <c r="G76" s="12">
        <f t="shared" si="0"/>
        <v>23</v>
      </c>
      <c r="H76" s="13">
        <f t="shared" si="14"/>
        <v>0</v>
      </c>
      <c r="I76" s="14">
        <f t="shared" si="15"/>
        <v>0</v>
      </c>
      <c r="J76" s="14">
        <f t="shared" si="16"/>
        <v>54.215600000000002</v>
      </c>
      <c r="K76" s="58">
        <f t="shared" si="17"/>
        <v>54.215600000000002</v>
      </c>
      <c r="L76" s="14">
        <f t="shared" si="18"/>
        <v>0</v>
      </c>
      <c r="M76" s="14">
        <f t="shared" si="19"/>
        <v>0</v>
      </c>
      <c r="N76" s="14">
        <f t="shared" si="20"/>
        <v>53.314</v>
      </c>
      <c r="O76" s="15">
        <f t="shared" si="21"/>
        <v>53.314</v>
      </c>
      <c r="P76" s="14">
        <f t="shared" si="22"/>
        <v>0</v>
      </c>
      <c r="Q76" s="14">
        <f t="shared" si="23"/>
        <v>0</v>
      </c>
      <c r="R76" s="14">
        <f t="shared" si="24"/>
        <v>52.2928</v>
      </c>
      <c r="S76" s="15">
        <f t="shared" si="25"/>
        <v>52.2928</v>
      </c>
    </row>
    <row r="77" spans="1:19" ht="15.75">
      <c r="A77" s="56">
        <v>71</v>
      </c>
      <c r="B77" s="16" t="s">
        <v>42</v>
      </c>
      <c r="C77" s="9" t="s">
        <v>67</v>
      </c>
      <c r="D77" s="10">
        <v>19</v>
      </c>
      <c r="E77" s="11"/>
      <c r="F77" s="12">
        <v>41</v>
      </c>
      <c r="G77" s="12">
        <f t="shared" si="0"/>
        <v>60</v>
      </c>
      <c r="H77" s="13">
        <f t="shared" si="14"/>
        <v>49.230899999999998</v>
      </c>
      <c r="I77" s="14">
        <f t="shared" si="15"/>
        <v>0</v>
      </c>
      <c r="J77" s="14">
        <f t="shared" si="16"/>
        <v>96.645200000000003</v>
      </c>
      <c r="K77" s="58">
        <f t="shared" si="17"/>
        <v>145.87610000000001</v>
      </c>
      <c r="L77" s="14">
        <f t="shared" si="18"/>
        <v>47.709000000000003</v>
      </c>
      <c r="M77" s="14">
        <f t="shared" si="19"/>
        <v>0</v>
      </c>
      <c r="N77" s="14">
        <f t="shared" si="20"/>
        <v>95.037999999999997</v>
      </c>
      <c r="O77" s="15">
        <f t="shared" si="21"/>
        <v>142.74700000000001</v>
      </c>
      <c r="P77" s="14">
        <f t="shared" si="22"/>
        <v>46.109200000000001</v>
      </c>
      <c r="Q77" s="14">
        <f t="shared" si="23"/>
        <v>0</v>
      </c>
      <c r="R77" s="14">
        <f t="shared" si="24"/>
        <v>93.217600000000004</v>
      </c>
      <c r="S77" s="15">
        <f t="shared" si="25"/>
        <v>139.32679999999999</v>
      </c>
    </row>
    <row r="78" spans="1:19" ht="15.75">
      <c r="A78" s="56">
        <v>72</v>
      </c>
      <c r="B78" s="16" t="s">
        <v>42</v>
      </c>
      <c r="C78" s="9" t="s">
        <v>68</v>
      </c>
      <c r="D78" s="10">
        <v>147</v>
      </c>
      <c r="E78" s="11"/>
      <c r="F78" s="12">
        <v>41</v>
      </c>
      <c r="G78" s="12">
        <f t="shared" si="0"/>
        <v>188</v>
      </c>
      <c r="H78" s="13">
        <f t="shared" si="14"/>
        <v>380.89170000000001</v>
      </c>
      <c r="I78" s="14">
        <f t="shared" si="15"/>
        <v>0</v>
      </c>
      <c r="J78" s="14">
        <f t="shared" si="16"/>
        <v>96.645200000000003</v>
      </c>
      <c r="K78" s="58">
        <f t="shared" si="17"/>
        <v>477.5369</v>
      </c>
      <c r="L78" s="14">
        <f t="shared" si="18"/>
        <v>369.11700000000002</v>
      </c>
      <c r="M78" s="14">
        <f t="shared" si="19"/>
        <v>0</v>
      </c>
      <c r="N78" s="14">
        <f t="shared" si="20"/>
        <v>95.037999999999997</v>
      </c>
      <c r="O78" s="15">
        <f t="shared" si="21"/>
        <v>464.15500000000003</v>
      </c>
      <c r="P78" s="14">
        <f t="shared" si="22"/>
        <v>356.7396</v>
      </c>
      <c r="Q78" s="14">
        <f t="shared" si="23"/>
        <v>0</v>
      </c>
      <c r="R78" s="14">
        <f t="shared" si="24"/>
        <v>93.217600000000004</v>
      </c>
      <c r="S78" s="15">
        <f t="shared" si="25"/>
        <v>449.9572</v>
      </c>
    </row>
    <row r="79" spans="1:19" ht="15.75">
      <c r="A79" s="56">
        <v>73</v>
      </c>
      <c r="B79" s="16" t="s">
        <v>42</v>
      </c>
      <c r="C79" s="9" t="s">
        <v>69</v>
      </c>
      <c r="D79" s="10">
        <v>118</v>
      </c>
      <c r="E79" s="11"/>
      <c r="F79" s="12"/>
      <c r="G79" s="12">
        <f t="shared" si="0"/>
        <v>118</v>
      </c>
      <c r="H79" s="13">
        <f t="shared" si="14"/>
        <v>305.74979999999999</v>
      </c>
      <c r="I79" s="14">
        <f t="shared" si="15"/>
        <v>0</v>
      </c>
      <c r="J79" s="14">
        <f t="shared" si="16"/>
        <v>0</v>
      </c>
      <c r="K79" s="58">
        <f t="shared" si="17"/>
        <v>305.74979999999999</v>
      </c>
      <c r="L79" s="14">
        <f t="shared" si="18"/>
        <v>296.298</v>
      </c>
      <c r="M79" s="14">
        <f t="shared" si="19"/>
        <v>0</v>
      </c>
      <c r="N79" s="14">
        <f t="shared" si="20"/>
        <v>0</v>
      </c>
      <c r="O79" s="15">
        <f t="shared" si="21"/>
        <v>296.298</v>
      </c>
      <c r="P79" s="14">
        <f t="shared" si="22"/>
        <v>286.36239999999998</v>
      </c>
      <c r="Q79" s="14">
        <f t="shared" si="23"/>
        <v>0</v>
      </c>
      <c r="R79" s="14">
        <f t="shared" si="24"/>
        <v>0</v>
      </c>
      <c r="S79" s="15">
        <f t="shared" si="25"/>
        <v>286.36239999999998</v>
      </c>
    </row>
    <row r="80" spans="1:19" ht="15.75">
      <c r="A80" s="56">
        <v>74</v>
      </c>
      <c r="B80" s="16" t="s">
        <v>42</v>
      </c>
      <c r="C80" s="9" t="s">
        <v>70</v>
      </c>
      <c r="D80" s="10">
        <v>149</v>
      </c>
      <c r="E80" s="11"/>
      <c r="F80" s="12"/>
      <c r="G80" s="12">
        <f t="shared" si="0"/>
        <v>149</v>
      </c>
      <c r="H80" s="13">
        <f t="shared" si="14"/>
        <v>386.07389999999998</v>
      </c>
      <c r="I80" s="14">
        <f t="shared" si="15"/>
        <v>0</v>
      </c>
      <c r="J80" s="14">
        <f t="shared" si="16"/>
        <v>0</v>
      </c>
      <c r="K80" s="58">
        <f t="shared" si="17"/>
        <v>386.07389999999998</v>
      </c>
      <c r="L80" s="14">
        <f t="shared" si="18"/>
        <v>374.13900000000001</v>
      </c>
      <c r="M80" s="14">
        <f t="shared" si="19"/>
        <v>0</v>
      </c>
      <c r="N80" s="14">
        <f t="shared" si="20"/>
        <v>0</v>
      </c>
      <c r="O80" s="15">
        <f t="shared" si="21"/>
        <v>374.13900000000001</v>
      </c>
      <c r="P80" s="14">
        <f t="shared" si="22"/>
        <v>361.59320000000002</v>
      </c>
      <c r="Q80" s="14">
        <f t="shared" si="23"/>
        <v>0</v>
      </c>
      <c r="R80" s="14">
        <f t="shared" si="24"/>
        <v>0</v>
      </c>
      <c r="S80" s="15">
        <f t="shared" si="25"/>
        <v>361.59320000000002</v>
      </c>
    </row>
    <row r="81" spans="1:19" ht="31.5">
      <c r="A81" s="56">
        <v>75</v>
      </c>
      <c r="B81" s="16" t="s">
        <v>71</v>
      </c>
      <c r="C81" s="9" t="s">
        <v>45</v>
      </c>
      <c r="D81" s="10">
        <v>49</v>
      </c>
      <c r="E81" s="11"/>
      <c r="F81" s="12">
        <v>41</v>
      </c>
      <c r="G81" s="12">
        <f t="shared" si="0"/>
        <v>90</v>
      </c>
      <c r="H81" s="13">
        <f t="shared" si="14"/>
        <v>126.9639</v>
      </c>
      <c r="I81" s="14">
        <f t="shared" si="15"/>
        <v>0</v>
      </c>
      <c r="J81" s="14">
        <f t="shared" si="16"/>
        <v>96.645200000000003</v>
      </c>
      <c r="K81" s="58">
        <f t="shared" si="17"/>
        <v>223.60910000000001</v>
      </c>
      <c r="L81" s="14">
        <f t="shared" si="18"/>
        <v>123.039</v>
      </c>
      <c r="M81" s="14">
        <f t="shared" si="19"/>
        <v>0</v>
      </c>
      <c r="N81" s="14">
        <f t="shared" si="20"/>
        <v>95.037999999999997</v>
      </c>
      <c r="O81" s="15">
        <f t="shared" si="21"/>
        <v>218.077</v>
      </c>
      <c r="P81" s="14">
        <f t="shared" si="22"/>
        <v>118.9132</v>
      </c>
      <c r="Q81" s="14">
        <f t="shared" si="23"/>
        <v>0</v>
      </c>
      <c r="R81" s="14">
        <f t="shared" si="24"/>
        <v>93.217600000000004</v>
      </c>
      <c r="S81" s="15">
        <f t="shared" si="25"/>
        <v>212.13080000000002</v>
      </c>
    </row>
    <row r="82" spans="1:19" ht="31.5">
      <c r="A82" s="56">
        <v>76</v>
      </c>
      <c r="B82" s="16" t="s">
        <v>72</v>
      </c>
      <c r="C82" s="9" t="s">
        <v>73</v>
      </c>
      <c r="D82" s="10"/>
      <c r="E82" s="11"/>
      <c r="F82" s="12">
        <v>174</v>
      </c>
      <c r="G82" s="12">
        <f t="shared" si="0"/>
        <v>174</v>
      </c>
      <c r="H82" s="13">
        <f t="shared" si="14"/>
        <v>0</v>
      </c>
      <c r="I82" s="14">
        <f t="shared" si="15"/>
        <v>0</v>
      </c>
      <c r="J82" s="14">
        <f t="shared" si="16"/>
        <v>410.15280000000001</v>
      </c>
      <c r="K82" s="58">
        <f t="shared" si="17"/>
        <v>410.15280000000001</v>
      </c>
      <c r="L82" s="14">
        <f t="shared" si="18"/>
        <v>0</v>
      </c>
      <c r="M82" s="14">
        <f t="shared" si="19"/>
        <v>0</v>
      </c>
      <c r="N82" s="14">
        <f t="shared" si="20"/>
        <v>403.33199999999999</v>
      </c>
      <c r="O82" s="15">
        <f t="shared" si="21"/>
        <v>403.33199999999999</v>
      </c>
      <c r="P82" s="14">
        <f t="shared" si="22"/>
        <v>0</v>
      </c>
      <c r="Q82" s="14">
        <f t="shared" si="23"/>
        <v>0</v>
      </c>
      <c r="R82" s="14">
        <f t="shared" si="24"/>
        <v>395.60640000000001</v>
      </c>
      <c r="S82" s="15">
        <f t="shared" si="25"/>
        <v>395.60640000000001</v>
      </c>
    </row>
    <row r="83" spans="1:19" ht="15.75">
      <c r="A83" s="56">
        <v>77</v>
      </c>
      <c r="B83" s="16" t="s">
        <v>42</v>
      </c>
      <c r="C83" s="9" t="s">
        <v>133</v>
      </c>
      <c r="D83" s="10"/>
      <c r="E83" s="11"/>
      <c r="F83" s="12">
        <v>103</v>
      </c>
      <c r="G83" s="12">
        <f t="shared" si="0"/>
        <v>103</v>
      </c>
      <c r="H83" s="13">
        <f t="shared" si="14"/>
        <v>0</v>
      </c>
      <c r="I83" s="14">
        <f t="shared" si="15"/>
        <v>0</v>
      </c>
      <c r="J83" s="14">
        <f t="shared" si="16"/>
        <v>242.79160000000002</v>
      </c>
      <c r="K83" s="58">
        <f t="shared" si="17"/>
        <v>242.79160000000002</v>
      </c>
      <c r="L83" s="14">
        <f t="shared" si="18"/>
        <v>0</v>
      </c>
      <c r="M83" s="14">
        <f t="shared" si="19"/>
        <v>0</v>
      </c>
      <c r="N83" s="14">
        <f t="shared" si="20"/>
        <v>238.75400000000002</v>
      </c>
      <c r="O83" s="15">
        <f t="shared" si="21"/>
        <v>238.75400000000002</v>
      </c>
      <c r="P83" s="14">
        <f t="shared" si="22"/>
        <v>0</v>
      </c>
      <c r="Q83" s="14">
        <f t="shared" si="23"/>
        <v>0</v>
      </c>
      <c r="R83" s="14">
        <f t="shared" si="24"/>
        <v>234.1808</v>
      </c>
      <c r="S83" s="15">
        <f t="shared" si="25"/>
        <v>234.1808</v>
      </c>
    </row>
    <row r="84" spans="1:19" ht="15.75">
      <c r="A84" s="56">
        <v>78</v>
      </c>
      <c r="B84" s="16" t="s">
        <v>42</v>
      </c>
      <c r="C84" s="9" t="s">
        <v>35</v>
      </c>
      <c r="D84" s="10"/>
      <c r="E84" s="11"/>
      <c r="F84" s="12">
        <v>23</v>
      </c>
      <c r="G84" s="12">
        <f t="shared" si="0"/>
        <v>23</v>
      </c>
      <c r="H84" s="13">
        <f t="shared" si="14"/>
        <v>0</v>
      </c>
      <c r="I84" s="14">
        <f t="shared" si="15"/>
        <v>0</v>
      </c>
      <c r="J84" s="14">
        <f t="shared" si="16"/>
        <v>54.215600000000002</v>
      </c>
      <c r="K84" s="58">
        <f t="shared" si="17"/>
        <v>54.215600000000002</v>
      </c>
      <c r="L84" s="14">
        <f t="shared" si="18"/>
        <v>0</v>
      </c>
      <c r="M84" s="14">
        <f t="shared" si="19"/>
        <v>0</v>
      </c>
      <c r="N84" s="14">
        <f t="shared" si="20"/>
        <v>53.314</v>
      </c>
      <c r="O84" s="15">
        <f t="shared" si="21"/>
        <v>53.314</v>
      </c>
      <c r="P84" s="14">
        <f t="shared" si="22"/>
        <v>0</v>
      </c>
      <c r="Q84" s="14">
        <f t="shared" si="23"/>
        <v>0</v>
      </c>
      <c r="R84" s="14">
        <f t="shared" si="24"/>
        <v>52.2928</v>
      </c>
      <c r="S84" s="15">
        <f t="shared" si="25"/>
        <v>52.2928</v>
      </c>
    </row>
    <row r="85" spans="1:19" ht="22.5">
      <c r="A85" s="56">
        <v>79</v>
      </c>
      <c r="B85" s="16" t="s">
        <v>42</v>
      </c>
      <c r="C85" s="9" t="s">
        <v>75</v>
      </c>
      <c r="D85" s="10">
        <v>45</v>
      </c>
      <c r="E85" s="11"/>
      <c r="F85" s="12"/>
      <c r="G85" s="12">
        <f t="shared" si="0"/>
        <v>45</v>
      </c>
      <c r="H85" s="13">
        <f t="shared" si="14"/>
        <v>116.59949999999999</v>
      </c>
      <c r="I85" s="14">
        <f t="shared" si="15"/>
        <v>0</v>
      </c>
      <c r="J85" s="14">
        <f t="shared" si="16"/>
        <v>0</v>
      </c>
      <c r="K85" s="58">
        <f t="shared" si="17"/>
        <v>116.59949999999999</v>
      </c>
      <c r="L85" s="14">
        <f t="shared" si="18"/>
        <v>112.995</v>
      </c>
      <c r="M85" s="14">
        <f t="shared" si="19"/>
        <v>0</v>
      </c>
      <c r="N85" s="14">
        <f t="shared" si="20"/>
        <v>0</v>
      </c>
      <c r="O85" s="15">
        <f t="shared" si="21"/>
        <v>112.995</v>
      </c>
      <c r="P85" s="14">
        <f t="shared" si="22"/>
        <v>109.206</v>
      </c>
      <c r="Q85" s="14">
        <f t="shared" si="23"/>
        <v>0</v>
      </c>
      <c r="R85" s="14">
        <f t="shared" si="24"/>
        <v>0</v>
      </c>
      <c r="S85" s="15">
        <f t="shared" si="25"/>
        <v>109.206</v>
      </c>
    </row>
    <row r="86" spans="1:19" ht="15.75">
      <c r="A86" s="56">
        <v>80</v>
      </c>
      <c r="B86" s="16"/>
      <c r="C86" s="9" t="s">
        <v>76</v>
      </c>
      <c r="D86" s="10"/>
      <c r="E86" s="11"/>
      <c r="F86" s="12">
        <v>75</v>
      </c>
      <c r="G86" s="12">
        <f t="shared" si="0"/>
        <v>75</v>
      </c>
      <c r="H86" s="13">
        <f t="shared" si="14"/>
        <v>0</v>
      </c>
      <c r="I86" s="14">
        <f t="shared" si="15"/>
        <v>0</v>
      </c>
      <c r="J86" s="14">
        <f t="shared" si="16"/>
        <v>176.79000000000002</v>
      </c>
      <c r="K86" s="58">
        <f t="shared" si="17"/>
        <v>176.79000000000002</v>
      </c>
      <c r="L86" s="14">
        <f t="shared" si="18"/>
        <v>0</v>
      </c>
      <c r="M86" s="14">
        <f t="shared" si="19"/>
        <v>0</v>
      </c>
      <c r="N86" s="14">
        <f t="shared" si="20"/>
        <v>173.85</v>
      </c>
      <c r="O86" s="15">
        <f t="shared" si="21"/>
        <v>173.85</v>
      </c>
      <c r="P86" s="14">
        <f t="shared" si="22"/>
        <v>0</v>
      </c>
      <c r="Q86" s="14">
        <f t="shared" si="23"/>
        <v>0</v>
      </c>
      <c r="R86" s="14">
        <f t="shared" si="24"/>
        <v>170.52</v>
      </c>
      <c r="S86" s="15">
        <f t="shared" si="25"/>
        <v>170.52</v>
      </c>
    </row>
    <row r="87" spans="1:19" ht="15.75">
      <c r="A87" s="56">
        <v>81</v>
      </c>
      <c r="B87" s="16"/>
      <c r="C87" s="9" t="s">
        <v>77</v>
      </c>
      <c r="D87" s="10">
        <v>57.5</v>
      </c>
      <c r="E87" s="11"/>
      <c r="F87" s="12"/>
      <c r="G87" s="12">
        <f t="shared" si="0"/>
        <v>57.5</v>
      </c>
      <c r="H87" s="13">
        <f t="shared" si="14"/>
        <v>148.98824999999999</v>
      </c>
      <c r="I87" s="14">
        <f t="shared" si="15"/>
        <v>0</v>
      </c>
      <c r="J87" s="14">
        <f t="shared" si="16"/>
        <v>0</v>
      </c>
      <c r="K87" s="58">
        <f t="shared" si="17"/>
        <v>148.98824999999999</v>
      </c>
      <c r="L87" s="14">
        <f t="shared" si="18"/>
        <v>144.38249999999999</v>
      </c>
      <c r="M87" s="14">
        <f t="shared" si="19"/>
        <v>0</v>
      </c>
      <c r="N87" s="14">
        <f t="shared" si="20"/>
        <v>0</v>
      </c>
      <c r="O87" s="15">
        <f t="shared" si="21"/>
        <v>144.38249999999999</v>
      </c>
      <c r="P87" s="14">
        <f t="shared" si="22"/>
        <v>139.541</v>
      </c>
      <c r="Q87" s="14">
        <f t="shared" si="23"/>
        <v>0</v>
      </c>
      <c r="R87" s="14">
        <f t="shared" si="24"/>
        <v>0</v>
      </c>
      <c r="S87" s="15">
        <f t="shared" si="25"/>
        <v>139.541</v>
      </c>
    </row>
    <row r="88" spans="1:19" ht="15.75">
      <c r="A88" s="56">
        <v>82</v>
      </c>
      <c r="B88" s="16"/>
      <c r="C88" s="9" t="s">
        <v>78</v>
      </c>
      <c r="D88" s="10">
        <v>45</v>
      </c>
      <c r="E88" s="11">
        <v>20.5</v>
      </c>
      <c r="F88" s="12"/>
      <c r="G88" s="12">
        <f t="shared" si="0"/>
        <v>65.5</v>
      </c>
      <c r="H88" s="13">
        <f t="shared" si="14"/>
        <v>116.59949999999999</v>
      </c>
      <c r="I88" s="14">
        <f t="shared" si="15"/>
        <v>58.099049999999998</v>
      </c>
      <c r="J88" s="14">
        <f t="shared" si="16"/>
        <v>0</v>
      </c>
      <c r="K88" s="58">
        <f t="shared" si="17"/>
        <v>174.69854999999998</v>
      </c>
      <c r="L88" s="14">
        <f t="shared" si="18"/>
        <v>112.995</v>
      </c>
      <c r="M88" s="14">
        <f t="shared" si="19"/>
        <v>57.715699999999998</v>
      </c>
      <c r="N88" s="14">
        <f t="shared" si="20"/>
        <v>0</v>
      </c>
      <c r="O88" s="15">
        <f t="shared" si="21"/>
        <v>170.7107</v>
      </c>
      <c r="P88" s="14">
        <f t="shared" si="22"/>
        <v>109.206</v>
      </c>
      <c r="Q88" s="14">
        <f t="shared" si="23"/>
        <v>55.997799999999998</v>
      </c>
      <c r="R88" s="14">
        <f t="shared" si="24"/>
        <v>0</v>
      </c>
      <c r="S88" s="15">
        <f t="shared" si="25"/>
        <v>165.2038</v>
      </c>
    </row>
    <row r="89" spans="1:19" ht="26.25" customHeight="1">
      <c r="A89" s="56">
        <v>83</v>
      </c>
      <c r="B89" s="16"/>
      <c r="C89" s="9" t="s">
        <v>79</v>
      </c>
      <c r="D89" s="10">
        <v>22.3</v>
      </c>
      <c r="E89" s="11">
        <v>24.7</v>
      </c>
      <c r="F89" s="12"/>
      <c r="G89" s="12">
        <f t="shared" si="0"/>
        <v>47</v>
      </c>
      <c r="H89" s="13">
        <f t="shared" si="14"/>
        <v>57.781530000000004</v>
      </c>
      <c r="I89" s="14">
        <f t="shared" si="15"/>
        <v>70.002269999999996</v>
      </c>
      <c r="J89" s="14">
        <f t="shared" si="16"/>
        <v>0</v>
      </c>
      <c r="K89" s="58">
        <f t="shared" si="17"/>
        <v>127.7838</v>
      </c>
      <c r="L89" s="14">
        <f t="shared" si="18"/>
        <v>55.995300000000007</v>
      </c>
      <c r="M89" s="14">
        <f t="shared" si="19"/>
        <v>69.540379999999999</v>
      </c>
      <c r="N89" s="14">
        <f t="shared" si="20"/>
        <v>0</v>
      </c>
      <c r="O89" s="15">
        <f t="shared" si="21"/>
        <v>125.53568000000001</v>
      </c>
      <c r="P89" s="14">
        <f t="shared" si="22"/>
        <v>54.117640000000002</v>
      </c>
      <c r="Q89" s="14">
        <f t="shared" si="23"/>
        <v>67.470519999999993</v>
      </c>
      <c r="R89" s="14">
        <f t="shared" si="24"/>
        <v>0</v>
      </c>
      <c r="S89" s="15">
        <f t="shared" si="25"/>
        <v>121.58815999999999</v>
      </c>
    </row>
    <row r="90" spans="1:19" ht="15.75">
      <c r="A90" s="56">
        <v>84</v>
      </c>
      <c r="B90" s="16"/>
      <c r="C90" s="9" t="s">
        <v>80</v>
      </c>
      <c r="D90" s="10"/>
      <c r="E90" s="11"/>
      <c r="F90" s="12">
        <v>93</v>
      </c>
      <c r="G90" s="12">
        <f t="shared" si="0"/>
        <v>93</v>
      </c>
      <c r="H90" s="13">
        <f t="shared" si="14"/>
        <v>0</v>
      </c>
      <c r="I90" s="14">
        <f t="shared" si="15"/>
        <v>0</v>
      </c>
      <c r="J90" s="14">
        <f t="shared" si="16"/>
        <v>219.21960000000001</v>
      </c>
      <c r="K90" s="58">
        <f t="shared" si="17"/>
        <v>219.21960000000001</v>
      </c>
      <c r="L90" s="14">
        <f t="shared" si="18"/>
        <v>0</v>
      </c>
      <c r="M90" s="14">
        <f t="shared" si="19"/>
        <v>0</v>
      </c>
      <c r="N90" s="14">
        <f t="shared" si="20"/>
        <v>215.57400000000001</v>
      </c>
      <c r="O90" s="15">
        <f t="shared" si="21"/>
        <v>215.57400000000001</v>
      </c>
      <c r="P90" s="14">
        <f t="shared" si="22"/>
        <v>0</v>
      </c>
      <c r="Q90" s="14">
        <f t="shared" si="23"/>
        <v>0</v>
      </c>
      <c r="R90" s="14">
        <f t="shared" si="24"/>
        <v>211.44480000000001</v>
      </c>
      <c r="S90" s="15">
        <f t="shared" si="25"/>
        <v>211.44480000000001</v>
      </c>
    </row>
    <row r="91" spans="1:19" ht="18.75" customHeight="1">
      <c r="A91" s="56">
        <v>85</v>
      </c>
      <c r="B91" s="16"/>
      <c r="C91" s="9" t="s">
        <v>81</v>
      </c>
      <c r="D91" s="10">
        <v>22.3</v>
      </c>
      <c r="E91" s="11">
        <v>19.600000000000001</v>
      </c>
      <c r="F91" s="12"/>
      <c r="G91" s="12">
        <f t="shared" si="0"/>
        <v>41.900000000000006</v>
      </c>
      <c r="H91" s="13">
        <f t="shared" si="14"/>
        <v>57.781530000000004</v>
      </c>
      <c r="I91" s="14">
        <f t="shared" si="15"/>
        <v>55.548360000000002</v>
      </c>
      <c r="J91" s="14">
        <f t="shared" si="16"/>
        <v>0</v>
      </c>
      <c r="K91" s="58">
        <f t="shared" si="17"/>
        <v>113.32989000000001</v>
      </c>
      <c r="L91" s="14">
        <f t="shared" si="18"/>
        <v>55.995300000000007</v>
      </c>
      <c r="M91" s="14">
        <f t="shared" si="19"/>
        <v>55.181840000000001</v>
      </c>
      <c r="N91" s="14">
        <f t="shared" si="20"/>
        <v>0</v>
      </c>
      <c r="O91" s="15">
        <f t="shared" si="21"/>
        <v>111.17714000000001</v>
      </c>
      <c r="P91" s="14">
        <f t="shared" si="22"/>
        <v>54.117640000000002</v>
      </c>
      <c r="Q91" s="14">
        <f t="shared" si="23"/>
        <v>53.539360000000002</v>
      </c>
      <c r="R91" s="14">
        <f t="shared" si="24"/>
        <v>0</v>
      </c>
      <c r="S91" s="15">
        <f t="shared" si="25"/>
        <v>107.65700000000001</v>
      </c>
    </row>
    <row r="92" spans="1:19" ht="27" customHeight="1">
      <c r="A92" s="56">
        <v>86</v>
      </c>
      <c r="B92" s="16" t="s">
        <v>42</v>
      </c>
      <c r="C92" s="9" t="s">
        <v>82</v>
      </c>
      <c r="D92" s="10">
        <v>41</v>
      </c>
      <c r="E92" s="11"/>
      <c r="F92" s="12"/>
      <c r="G92" s="12">
        <f t="shared" si="0"/>
        <v>41</v>
      </c>
      <c r="H92" s="13">
        <f t="shared" si="14"/>
        <v>106.2351</v>
      </c>
      <c r="I92" s="14">
        <f t="shared" si="15"/>
        <v>0</v>
      </c>
      <c r="J92" s="14">
        <f t="shared" si="16"/>
        <v>0</v>
      </c>
      <c r="K92" s="58">
        <f t="shared" si="17"/>
        <v>106.2351</v>
      </c>
      <c r="L92" s="14">
        <f t="shared" si="18"/>
        <v>102.95100000000001</v>
      </c>
      <c r="M92" s="14">
        <f t="shared" si="19"/>
        <v>0</v>
      </c>
      <c r="N92" s="14">
        <f t="shared" si="20"/>
        <v>0</v>
      </c>
      <c r="O92" s="15">
        <f t="shared" si="21"/>
        <v>102.95100000000001</v>
      </c>
      <c r="P92" s="14">
        <f t="shared" si="22"/>
        <v>99.498800000000003</v>
      </c>
      <c r="Q92" s="14">
        <f t="shared" si="23"/>
        <v>0</v>
      </c>
      <c r="R92" s="14">
        <f t="shared" si="24"/>
        <v>0</v>
      </c>
      <c r="S92" s="15">
        <f t="shared" si="25"/>
        <v>99.498800000000003</v>
      </c>
    </row>
    <row r="93" spans="1:19" ht="15.75">
      <c r="A93" s="56">
        <v>87</v>
      </c>
      <c r="B93" s="16"/>
      <c r="C93" s="9" t="s">
        <v>83</v>
      </c>
      <c r="D93" s="10">
        <v>25</v>
      </c>
      <c r="E93" s="11"/>
      <c r="F93" s="12"/>
      <c r="G93" s="12">
        <f t="shared" si="0"/>
        <v>25</v>
      </c>
      <c r="H93" s="13">
        <f t="shared" si="14"/>
        <v>64.777500000000003</v>
      </c>
      <c r="I93" s="14">
        <f t="shared" si="15"/>
        <v>0</v>
      </c>
      <c r="J93" s="14">
        <f t="shared" si="16"/>
        <v>0</v>
      </c>
      <c r="K93" s="58">
        <f t="shared" si="17"/>
        <v>64.777500000000003</v>
      </c>
      <c r="L93" s="14">
        <f t="shared" si="18"/>
        <v>62.775000000000006</v>
      </c>
      <c r="M93" s="14">
        <f t="shared" si="19"/>
        <v>0</v>
      </c>
      <c r="N93" s="14">
        <f t="shared" si="20"/>
        <v>0</v>
      </c>
      <c r="O93" s="15">
        <f t="shared" si="21"/>
        <v>62.775000000000006</v>
      </c>
      <c r="P93" s="14">
        <f t="shared" si="22"/>
        <v>60.67</v>
      </c>
      <c r="Q93" s="14">
        <f t="shared" si="23"/>
        <v>0</v>
      </c>
      <c r="R93" s="14">
        <f t="shared" si="24"/>
        <v>0</v>
      </c>
      <c r="S93" s="15">
        <f t="shared" si="25"/>
        <v>60.67</v>
      </c>
    </row>
    <row r="94" spans="1:19" ht="16.5" customHeight="1">
      <c r="A94" s="56">
        <v>88</v>
      </c>
      <c r="B94" s="20" t="s">
        <v>32</v>
      </c>
      <c r="C94" s="9" t="s">
        <v>84</v>
      </c>
      <c r="D94" s="10">
        <v>47</v>
      </c>
      <c r="E94" s="11"/>
      <c r="F94" s="12"/>
      <c r="G94" s="12">
        <f t="shared" si="0"/>
        <v>47</v>
      </c>
      <c r="H94" s="13">
        <f t="shared" si="14"/>
        <v>121.7817</v>
      </c>
      <c r="I94" s="14">
        <f t="shared" si="15"/>
        <v>0</v>
      </c>
      <c r="J94" s="14">
        <f t="shared" si="16"/>
        <v>0</v>
      </c>
      <c r="K94" s="58">
        <f t="shared" si="17"/>
        <v>121.7817</v>
      </c>
      <c r="L94" s="14">
        <f t="shared" si="18"/>
        <v>118.01700000000001</v>
      </c>
      <c r="M94" s="14">
        <f t="shared" si="19"/>
        <v>0</v>
      </c>
      <c r="N94" s="14">
        <f t="shared" si="20"/>
        <v>0</v>
      </c>
      <c r="O94" s="15">
        <f t="shared" si="21"/>
        <v>118.01700000000001</v>
      </c>
      <c r="P94" s="14">
        <f t="shared" si="22"/>
        <v>114.0596</v>
      </c>
      <c r="Q94" s="14">
        <f t="shared" si="23"/>
        <v>0</v>
      </c>
      <c r="R94" s="14">
        <f t="shared" si="24"/>
        <v>0</v>
      </c>
      <c r="S94" s="15">
        <f t="shared" si="25"/>
        <v>114.0596</v>
      </c>
    </row>
    <row r="95" spans="1:19">
      <c r="A95" s="56">
        <v>89</v>
      </c>
      <c r="B95" s="21"/>
      <c r="C95" s="9" t="s">
        <v>85</v>
      </c>
      <c r="D95" s="10">
        <v>24.5</v>
      </c>
      <c r="E95" s="11"/>
      <c r="F95" s="12">
        <v>7.5</v>
      </c>
      <c r="G95" s="12">
        <f t="shared" si="0"/>
        <v>32</v>
      </c>
      <c r="H95" s="13">
        <f t="shared" si="14"/>
        <v>63.481949999999998</v>
      </c>
      <c r="I95" s="14">
        <f t="shared" si="15"/>
        <v>0</v>
      </c>
      <c r="J95" s="14">
        <f t="shared" si="16"/>
        <v>17.679000000000002</v>
      </c>
      <c r="K95" s="58">
        <f t="shared" si="17"/>
        <v>81.16095</v>
      </c>
      <c r="L95" s="14">
        <f t="shared" si="18"/>
        <v>61.519500000000001</v>
      </c>
      <c r="M95" s="14">
        <f t="shared" si="19"/>
        <v>0</v>
      </c>
      <c r="N95" s="14">
        <f t="shared" si="20"/>
        <v>17.385000000000002</v>
      </c>
      <c r="O95" s="15">
        <f t="shared" si="21"/>
        <v>78.904499999999999</v>
      </c>
      <c r="P95" s="14">
        <f t="shared" si="22"/>
        <v>59.456600000000002</v>
      </c>
      <c r="Q95" s="14">
        <f t="shared" si="23"/>
        <v>0</v>
      </c>
      <c r="R95" s="14">
        <f t="shared" si="24"/>
        <v>17.052</v>
      </c>
      <c r="S95" s="15">
        <f t="shared" si="25"/>
        <v>76.508600000000001</v>
      </c>
    </row>
    <row r="96" spans="1:19" ht="15.75">
      <c r="A96" s="56">
        <v>90</v>
      </c>
      <c r="B96" s="16" t="s">
        <v>42</v>
      </c>
      <c r="C96" s="9" t="s">
        <v>86</v>
      </c>
      <c r="D96" s="10">
        <v>24.5</v>
      </c>
      <c r="E96" s="11"/>
      <c r="F96" s="12">
        <v>7.5</v>
      </c>
      <c r="G96" s="12">
        <f t="shared" si="0"/>
        <v>32</v>
      </c>
      <c r="H96" s="13">
        <f t="shared" si="14"/>
        <v>63.481949999999998</v>
      </c>
      <c r="I96" s="14">
        <f t="shared" si="15"/>
        <v>0</v>
      </c>
      <c r="J96" s="14">
        <f t="shared" si="16"/>
        <v>17.679000000000002</v>
      </c>
      <c r="K96" s="58">
        <f t="shared" si="17"/>
        <v>81.16095</v>
      </c>
      <c r="L96" s="14">
        <f t="shared" si="18"/>
        <v>61.519500000000001</v>
      </c>
      <c r="M96" s="14">
        <f t="shared" si="19"/>
        <v>0</v>
      </c>
      <c r="N96" s="14">
        <f t="shared" si="20"/>
        <v>17.385000000000002</v>
      </c>
      <c r="O96" s="15">
        <f t="shared" si="21"/>
        <v>78.904499999999999</v>
      </c>
      <c r="P96" s="14">
        <f t="shared" si="22"/>
        <v>59.456600000000002</v>
      </c>
      <c r="Q96" s="14">
        <f t="shared" si="23"/>
        <v>0</v>
      </c>
      <c r="R96" s="14">
        <f t="shared" si="24"/>
        <v>17.052</v>
      </c>
      <c r="S96" s="15">
        <f t="shared" si="25"/>
        <v>76.508600000000001</v>
      </c>
    </row>
    <row r="97" spans="1:19" ht="15.75">
      <c r="A97" s="56">
        <v>91</v>
      </c>
      <c r="B97" s="16" t="s">
        <v>42</v>
      </c>
      <c r="C97" s="9" t="s">
        <v>87</v>
      </c>
      <c r="D97" s="10">
        <v>100</v>
      </c>
      <c r="E97" s="11"/>
      <c r="F97" s="12"/>
      <c r="G97" s="12">
        <f t="shared" si="0"/>
        <v>100</v>
      </c>
      <c r="H97" s="13">
        <f t="shared" si="14"/>
        <v>259.11</v>
      </c>
      <c r="I97" s="14">
        <f t="shared" si="15"/>
        <v>0</v>
      </c>
      <c r="J97" s="14">
        <f t="shared" si="16"/>
        <v>0</v>
      </c>
      <c r="K97" s="58">
        <f t="shared" si="17"/>
        <v>259.11</v>
      </c>
      <c r="L97" s="14">
        <f t="shared" si="18"/>
        <v>251.10000000000002</v>
      </c>
      <c r="M97" s="14">
        <f t="shared" si="19"/>
        <v>0</v>
      </c>
      <c r="N97" s="14">
        <f t="shared" si="20"/>
        <v>0</v>
      </c>
      <c r="O97" s="15">
        <f t="shared" si="21"/>
        <v>251.10000000000002</v>
      </c>
      <c r="P97" s="14">
        <f t="shared" si="22"/>
        <v>242.68</v>
      </c>
      <c r="Q97" s="14">
        <f t="shared" si="23"/>
        <v>0</v>
      </c>
      <c r="R97" s="14">
        <f t="shared" si="24"/>
        <v>0</v>
      </c>
      <c r="S97" s="15">
        <f t="shared" si="25"/>
        <v>242.68</v>
      </c>
    </row>
    <row r="98" spans="1:19" ht="15.75">
      <c r="A98" s="56">
        <v>92</v>
      </c>
      <c r="B98" s="16" t="s">
        <v>42</v>
      </c>
      <c r="C98" s="9" t="s">
        <v>88</v>
      </c>
      <c r="D98" s="10">
        <v>19.5</v>
      </c>
      <c r="E98" s="11">
        <v>7.5</v>
      </c>
      <c r="F98" s="12"/>
      <c r="G98" s="12">
        <f t="shared" si="0"/>
        <v>27</v>
      </c>
      <c r="H98" s="13">
        <f t="shared" si="14"/>
        <v>50.526449999999997</v>
      </c>
      <c r="I98" s="14">
        <f t="shared" si="15"/>
        <v>21.255749999999999</v>
      </c>
      <c r="J98" s="14">
        <f t="shared" si="16"/>
        <v>0</v>
      </c>
      <c r="K98" s="58">
        <f t="shared" si="17"/>
        <v>71.782199999999989</v>
      </c>
      <c r="L98" s="14">
        <f t="shared" si="18"/>
        <v>48.964500000000001</v>
      </c>
      <c r="M98" s="14">
        <f t="shared" si="19"/>
        <v>21.115500000000001</v>
      </c>
      <c r="N98" s="14">
        <f t="shared" si="20"/>
        <v>0</v>
      </c>
      <c r="O98" s="15">
        <f t="shared" si="21"/>
        <v>70.08</v>
      </c>
      <c r="P98" s="14">
        <f t="shared" si="22"/>
        <v>47.322600000000001</v>
      </c>
      <c r="Q98" s="14">
        <f t="shared" si="23"/>
        <v>20.486999999999998</v>
      </c>
      <c r="R98" s="14">
        <f t="shared" si="24"/>
        <v>0</v>
      </c>
      <c r="S98" s="15">
        <f t="shared" si="25"/>
        <v>67.809600000000003</v>
      </c>
    </row>
    <row r="99" spans="1:19" ht="15.75">
      <c r="A99" s="56">
        <v>93</v>
      </c>
      <c r="B99" s="16" t="s">
        <v>42</v>
      </c>
      <c r="C99" s="9" t="s">
        <v>19</v>
      </c>
      <c r="D99" s="10"/>
      <c r="E99" s="11"/>
      <c r="F99" s="12">
        <v>74</v>
      </c>
      <c r="G99" s="12">
        <f t="shared" ref="G99:G162" si="26">SUM(D99:F99)</f>
        <v>74</v>
      </c>
      <c r="H99" s="13">
        <f t="shared" si="14"/>
        <v>0</v>
      </c>
      <c r="I99" s="14">
        <f t="shared" si="15"/>
        <v>0</v>
      </c>
      <c r="J99" s="14">
        <f t="shared" si="16"/>
        <v>174.43280000000001</v>
      </c>
      <c r="K99" s="58">
        <f t="shared" si="17"/>
        <v>174.43280000000001</v>
      </c>
      <c r="L99" s="14">
        <f t="shared" si="18"/>
        <v>0</v>
      </c>
      <c r="M99" s="14">
        <f t="shared" si="19"/>
        <v>0</v>
      </c>
      <c r="N99" s="14">
        <f t="shared" si="20"/>
        <v>171.53200000000001</v>
      </c>
      <c r="O99" s="15">
        <f t="shared" si="21"/>
        <v>171.53200000000001</v>
      </c>
      <c r="P99" s="14">
        <f t="shared" si="22"/>
        <v>0</v>
      </c>
      <c r="Q99" s="14">
        <f t="shared" si="23"/>
        <v>0</v>
      </c>
      <c r="R99" s="14">
        <f t="shared" si="24"/>
        <v>168.24639999999999</v>
      </c>
      <c r="S99" s="15">
        <f t="shared" si="25"/>
        <v>168.24639999999999</v>
      </c>
    </row>
    <row r="100" spans="1:19" ht="15.75">
      <c r="A100" s="56">
        <v>94</v>
      </c>
      <c r="B100" s="16" t="s">
        <v>42</v>
      </c>
      <c r="C100" s="9" t="s">
        <v>55</v>
      </c>
      <c r="D100" s="10"/>
      <c r="E100" s="11"/>
      <c r="F100" s="12">
        <v>100</v>
      </c>
      <c r="G100" s="12">
        <f t="shared" si="26"/>
        <v>100</v>
      </c>
      <c r="H100" s="13">
        <f t="shared" si="14"/>
        <v>0</v>
      </c>
      <c r="I100" s="14">
        <f t="shared" si="15"/>
        <v>0</v>
      </c>
      <c r="J100" s="14">
        <f t="shared" si="16"/>
        <v>235.72000000000003</v>
      </c>
      <c r="K100" s="58">
        <f t="shared" si="17"/>
        <v>235.72000000000003</v>
      </c>
      <c r="L100" s="14">
        <f t="shared" si="18"/>
        <v>0</v>
      </c>
      <c r="M100" s="14">
        <f t="shared" si="19"/>
        <v>0</v>
      </c>
      <c r="N100" s="14">
        <f t="shared" si="20"/>
        <v>231.8</v>
      </c>
      <c r="O100" s="15">
        <f t="shared" si="21"/>
        <v>231.8</v>
      </c>
      <c r="P100" s="14">
        <f t="shared" si="22"/>
        <v>0</v>
      </c>
      <c r="Q100" s="14">
        <f t="shared" si="23"/>
        <v>0</v>
      </c>
      <c r="R100" s="14">
        <f t="shared" si="24"/>
        <v>227.36</v>
      </c>
      <c r="S100" s="15">
        <f t="shared" si="25"/>
        <v>227.36</v>
      </c>
    </row>
    <row r="101" spans="1:19" ht="15.75">
      <c r="A101" s="56">
        <v>95</v>
      </c>
      <c r="B101" s="16" t="s">
        <v>42</v>
      </c>
      <c r="C101" s="9" t="s">
        <v>89</v>
      </c>
      <c r="D101" s="10">
        <v>76</v>
      </c>
      <c r="E101" s="11"/>
      <c r="F101" s="12"/>
      <c r="G101" s="12">
        <f t="shared" si="26"/>
        <v>76</v>
      </c>
      <c r="H101" s="13">
        <f t="shared" si="14"/>
        <v>196.92359999999999</v>
      </c>
      <c r="I101" s="14">
        <f t="shared" si="15"/>
        <v>0</v>
      </c>
      <c r="J101" s="14">
        <f t="shared" si="16"/>
        <v>0</v>
      </c>
      <c r="K101" s="58">
        <f t="shared" si="17"/>
        <v>196.92359999999999</v>
      </c>
      <c r="L101" s="14">
        <f t="shared" si="18"/>
        <v>190.83600000000001</v>
      </c>
      <c r="M101" s="14">
        <f t="shared" si="19"/>
        <v>0</v>
      </c>
      <c r="N101" s="14">
        <f t="shared" si="20"/>
        <v>0</v>
      </c>
      <c r="O101" s="15">
        <f t="shared" si="21"/>
        <v>190.83600000000001</v>
      </c>
      <c r="P101" s="14">
        <f t="shared" si="22"/>
        <v>184.43680000000001</v>
      </c>
      <c r="Q101" s="14">
        <f t="shared" si="23"/>
        <v>0</v>
      </c>
      <c r="R101" s="14">
        <f t="shared" si="24"/>
        <v>0</v>
      </c>
      <c r="S101" s="15">
        <f t="shared" si="25"/>
        <v>184.43680000000001</v>
      </c>
    </row>
    <row r="102" spans="1:19" ht="15.75">
      <c r="A102" s="56">
        <v>96</v>
      </c>
      <c r="B102" s="16" t="s">
        <v>42</v>
      </c>
      <c r="C102" s="9" t="s">
        <v>90</v>
      </c>
      <c r="D102" s="10">
        <v>45</v>
      </c>
      <c r="E102" s="11">
        <v>7</v>
      </c>
      <c r="F102" s="12"/>
      <c r="G102" s="12">
        <f t="shared" si="26"/>
        <v>52</v>
      </c>
      <c r="H102" s="13">
        <f t="shared" si="14"/>
        <v>116.59949999999999</v>
      </c>
      <c r="I102" s="14">
        <f t="shared" si="15"/>
        <v>19.838699999999999</v>
      </c>
      <c r="J102" s="14">
        <f t="shared" si="16"/>
        <v>0</v>
      </c>
      <c r="K102" s="58">
        <f t="shared" si="17"/>
        <v>136.43819999999999</v>
      </c>
      <c r="L102" s="14">
        <f t="shared" si="18"/>
        <v>112.995</v>
      </c>
      <c r="M102" s="14">
        <f t="shared" si="19"/>
        <v>19.707799999999999</v>
      </c>
      <c r="N102" s="14">
        <f t="shared" si="20"/>
        <v>0</v>
      </c>
      <c r="O102" s="15">
        <f t="shared" si="21"/>
        <v>132.7028</v>
      </c>
      <c r="P102" s="14">
        <f t="shared" si="22"/>
        <v>109.206</v>
      </c>
      <c r="Q102" s="14">
        <f t="shared" si="23"/>
        <v>19.121199999999998</v>
      </c>
      <c r="R102" s="14">
        <f t="shared" si="24"/>
        <v>0</v>
      </c>
      <c r="S102" s="15">
        <f t="shared" si="25"/>
        <v>128.3272</v>
      </c>
    </row>
    <row r="103" spans="1:19" ht="15.75">
      <c r="A103" s="56">
        <v>97</v>
      </c>
      <c r="B103" s="16" t="s">
        <v>42</v>
      </c>
      <c r="C103" s="9" t="s">
        <v>91</v>
      </c>
      <c r="D103" s="10">
        <v>2</v>
      </c>
      <c r="E103" s="11">
        <v>21</v>
      </c>
      <c r="F103" s="12"/>
      <c r="G103" s="12">
        <f t="shared" si="26"/>
        <v>23</v>
      </c>
      <c r="H103" s="13">
        <f t="shared" si="14"/>
        <v>5.1821999999999999</v>
      </c>
      <c r="I103" s="14">
        <f t="shared" si="15"/>
        <v>59.516099999999994</v>
      </c>
      <c r="J103" s="14">
        <f t="shared" si="16"/>
        <v>0</v>
      </c>
      <c r="K103" s="58">
        <f t="shared" si="17"/>
        <v>64.698299999999989</v>
      </c>
      <c r="L103" s="14">
        <f t="shared" si="18"/>
        <v>5.0220000000000002</v>
      </c>
      <c r="M103" s="14">
        <f t="shared" si="19"/>
        <v>59.123399999999997</v>
      </c>
      <c r="N103" s="14">
        <f t="shared" si="20"/>
        <v>0</v>
      </c>
      <c r="O103" s="15">
        <f t="shared" si="21"/>
        <v>64.145399999999995</v>
      </c>
      <c r="P103" s="14">
        <f t="shared" si="22"/>
        <v>4.8536000000000001</v>
      </c>
      <c r="Q103" s="14">
        <f t="shared" si="23"/>
        <v>57.363599999999998</v>
      </c>
      <c r="R103" s="14">
        <f t="shared" si="24"/>
        <v>0</v>
      </c>
      <c r="S103" s="15">
        <f t="shared" si="25"/>
        <v>62.217199999999998</v>
      </c>
    </row>
    <row r="104" spans="1:19" ht="15.75">
      <c r="A104" s="56">
        <v>98</v>
      </c>
      <c r="B104" s="16"/>
      <c r="C104" s="9"/>
      <c r="D104" s="10"/>
      <c r="E104" s="11"/>
      <c r="F104" s="12"/>
      <c r="G104" s="12">
        <f t="shared" si="26"/>
        <v>0</v>
      </c>
      <c r="H104" s="13">
        <f t="shared" si="14"/>
        <v>0</v>
      </c>
      <c r="I104" s="14">
        <f t="shared" si="15"/>
        <v>0</v>
      </c>
      <c r="J104" s="14">
        <f t="shared" si="16"/>
        <v>0</v>
      </c>
      <c r="K104" s="58">
        <f t="shared" si="17"/>
        <v>0</v>
      </c>
      <c r="L104" s="14">
        <f t="shared" si="18"/>
        <v>0</v>
      </c>
      <c r="M104" s="14">
        <f t="shared" si="19"/>
        <v>0</v>
      </c>
      <c r="N104" s="14">
        <f t="shared" si="20"/>
        <v>0</v>
      </c>
      <c r="O104" s="15">
        <f t="shared" si="21"/>
        <v>0</v>
      </c>
      <c r="P104" s="14">
        <f t="shared" si="22"/>
        <v>0</v>
      </c>
      <c r="Q104" s="14">
        <f t="shared" si="23"/>
        <v>0</v>
      </c>
      <c r="R104" s="14">
        <f t="shared" si="24"/>
        <v>0</v>
      </c>
      <c r="S104" s="15">
        <f t="shared" si="25"/>
        <v>0</v>
      </c>
    </row>
    <row r="105" spans="1:19" ht="15.75">
      <c r="A105" s="56">
        <v>99</v>
      </c>
      <c r="B105" s="16" t="s">
        <v>42</v>
      </c>
      <c r="C105" s="9" t="s">
        <v>92</v>
      </c>
      <c r="D105" s="10"/>
      <c r="E105" s="11">
        <v>25.8</v>
      </c>
      <c r="F105" s="12">
        <v>7.2</v>
      </c>
      <c r="G105" s="12">
        <f t="shared" si="26"/>
        <v>33</v>
      </c>
      <c r="H105" s="13">
        <f t="shared" si="14"/>
        <v>0</v>
      </c>
      <c r="I105" s="14">
        <f t="shared" si="15"/>
        <v>73.119779999999992</v>
      </c>
      <c r="J105" s="14">
        <f t="shared" si="16"/>
        <v>16.97184</v>
      </c>
      <c r="K105" s="58">
        <f t="shared" si="17"/>
        <v>90.091619999999992</v>
      </c>
      <c r="L105" s="14">
        <f t="shared" si="18"/>
        <v>0</v>
      </c>
      <c r="M105" s="14">
        <f t="shared" si="19"/>
        <v>72.637320000000003</v>
      </c>
      <c r="N105" s="14">
        <f t="shared" si="20"/>
        <v>16.689600000000002</v>
      </c>
      <c r="O105" s="15">
        <f t="shared" si="21"/>
        <v>89.326920000000001</v>
      </c>
      <c r="P105" s="14">
        <f t="shared" si="22"/>
        <v>0</v>
      </c>
      <c r="Q105" s="14">
        <f t="shared" si="23"/>
        <v>70.475279999999998</v>
      </c>
      <c r="R105" s="14">
        <f t="shared" si="24"/>
        <v>16.36992</v>
      </c>
      <c r="S105" s="15">
        <f t="shared" si="25"/>
        <v>86.845200000000006</v>
      </c>
    </row>
    <row r="106" spans="1:19" ht="15.75">
      <c r="A106" s="56">
        <v>100</v>
      </c>
      <c r="B106" s="16" t="s">
        <v>42</v>
      </c>
      <c r="C106" s="9" t="s">
        <v>93</v>
      </c>
      <c r="D106" s="10">
        <v>10</v>
      </c>
      <c r="E106" s="11"/>
      <c r="F106" s="12"/>
      <c r="G106" s="12">
        <f t="shared" si="26"/>
        <v>10</v>
      </c>
      <c r="H106" s="13">
        <f t="shared" si="14"/>
        <v>25.911000000000001</v>
      </c>
      <c r="I106" s="14">
        <f t="shared" si="15"/>
        <v>0</v>
      </c>
      <c r="J106" s="14">
        <f t="shared" si="16"/>
        <v>0</v>
      </c>
      <c r="K106" s="58">
        <f t="shared" si="17"/>
        <v>25.911000000000001</v>
      </c>
      <c r="L106" s="14">
        <f t="shared" si="18"/>
        <v>25.11</v>
      </c>
      <c r="M106" s="14">
        <f t="shared" si="19"/>
        <v>0</v>
      </c>
      <c r="N106" s="14">
        <f t="shared" si="20"/>
        <v>0</v>
      </c>
      <c r="O106" s="15">
        <f t="shared" si="21"/>
        <v>25.11</v>
      </c>
      <c r="P106" s="14">
        <f t="shared" si="22"/>
        <v>24.268000000000001</v>
      </c>
      <c r="Q106" s="14">
        <f t="shared" si="23"/>
        <v>0</v>
      </c>
      <c r="R106" s="14">
        <f t="shared" si="24"/>
        <v>0</v>
      </c>
      <c r="S106" s="15">
        <f t="shared" si="25"/>
        <v>24.268000000000001</v>
      </c>
    </row>
    <row r="107" spans="1:19" ht="22.5">
      <c r="A107" s="56">
        <v>101</v>
      </c>
      <c r="B107" s="16" t="s">
        <v>42</v>
      </c>
      <c r="C107" s="9" t="s">
        <v>94</v>
      </c>
      <c r="D107" s="10">
        <v>8.5</v>
      </c>
      <c r="E107" s="11">
        <v>7.5</v>
      </c>
      <c r="F107" s="12"/>
      <c r="G107" s="12">
        <f t="shared" si="26"/>
        <v>16</v>
      </c>
      <c r="H107" s="13">
        <f t="shared" si="14"/>
        <v>22.024349999999998</v>
      </c>
      <c r="I107" s="14">
        <f t="shared" si="15"/>
        <v>21.255749999999999</v>
      </c>
      <c r="J107" s="14">
        <f t="shared" si="16"/>
        <v>0</v>
      </c>
      <c r="K107" s="58">
        <f t="shared" si="17"/>
        <v>43.280099999999997</v>
      </c>
      <c r="L107" s="14">
        <f t="shared" si="18"/>
        <v>21.343500000000002</v>
      </c>
      <c r="M107" s="14">
        <f t="shared" si="19"/>
        <v>21.115500000000001</v>
      </c>
      <c r="N107" s="14">
        <f t="shared" si="20"/>
        <v>0</v>
      </c>
      <c r="O107" s="15">
        <f t="shared" si="21"/>
        <v>42.459000000000003</v>
      </c>
      <c r="P107" s="14">
        <f t="shared" si="22"/>
        <v>20.627800000000001</v>
      </c>
      <c r="Q107" s="14">
        <f t="shared" si="23"/>
        <v>20.486999999999998</v>
      </c>
      <c r="R107" s="14">
        <f t="shared" si="24"/>
        <v>0</v>
      </c>
      <c r="S107" s="15">
        <f t="shared" si="25"/>
        <v>41.114800000000002</v>
      </c>
    </row>
    <row r="108" spans="1:19" ht="15.75">
      <c r="A108" s="56">
        <v>102</v>
      </c>
      <c r="B108" s="16" t="s">
        <v>42</v>
      </c>
      <c r="C108" s="9" t="s">
        <v>37</v>
      </c>
      <c r="D108" s="10"/>
      <c r="E108" s="11"/>
      <c r="F108" s="12">
        <v>96</v>
      </c>
      <c r="G108" s="12">
        <f t="shared" si="26"/>
        <v>96</v>
      </c>
      <c r="H108" s="13">
        <f t="shared" si="14"/>
        <v>0</v>
      </c>
      <c r="I108" s="14">
        <f t="shared" si="15"/>
        <v>0</v>
      </c>
      <c r="J108" s="14">
        <f t="shared" si="16"/>
        <v>226.2912</v>
      </c>
      <c r="K108" s="58">
        <f t="shared" si="17"/>
        <v>226.2912</v>
      </c>
      <c r="L108" s="14">
        <f t="shared" si="18"/>
        <v>0</v>
      </c>
      <c r="M108" s="14">
        <f t="shared" si="19"/>
        <v>0</v>
      </c>
      <c r="N108" s="14">
        <f t="shared" si="20"/>
        <v>222.52800000000002</v>
      </c>
      <c r="O108" s="15">
        <f t="shared" si="21"/>
        <v>222.52800000000002</v>
      </c>
      <c r="P108" s="14">
        <f t="shared" si="22"/>
        <v>0</v>
      </c>
      <c r="Q108" s="14">
        <f t="shared" si="23"/>
        <v>0</v>
      </c>
      <c r="R108" s="14">
        <f t="shared" si="24"/>
        <v>218.26560000000001</v>
      </c>
      <c r="S108" s="15">
        <f t="shared" si="25"/>
        <v>218.26560000000001</v>
      </c>
    </row>
    <row r="109" spans="1:19" ht="15.75">
      <c r="A109" s="56">
        <v>103</v>
      </c>
      <c r="B109" s="16"/>
      <c r="C109" s="9" t="s">
        <v>95</v>
      </c>
      <c r="D109" s="10"/>
      <c r="E109" s="11">
        <v>4</v>
      </c>
      <c r="F109" s="12">
        <v>24</v>
      </c>
      <c r="G109" s="12">
        <f t="shared" si="26"/>
        <v>28</v>
      </c>
      <c r="H109" s="13">
        <f t="shared" si="14"/>
        <v>0</v>
      </c>
      <c r="I109" s="14">
        <f t="shared" si="15"/>
        <v>11.336399999999999</v>
      </c>
      <c r="J109" s="14">
        <f t="shared" si="16"/>
        <v>56.572800000000001</v>
      </c>
      <c r="K109" s="58">
        <f t="shared" si="17"/>
        <v>67.909199999999998</v>
      </c>
      <c r="L109" s="14">
        <f t="shared" si="18"/>
        <v>0</v>
      </c>
      <c r="M109" s="14">
        <f t="shared" si="19"/>
        <v>11.2616</v>
      </c>
      <c r="N109" s="14">
        <f t="shared" si="20"/>
        <v>55.632000000000005</v>
      </c>
      <c r="O109" s="15">
        <f t="shared" si="21"/>
        <v>66.893600000000006</v>
      </c>
      <c r="P109" s="14">
        <f t="shared" si="22"/>
        <v>0</v>
      </c>
      <c r="Q109" s="14">
        <f t="shared" si="23"/>
        <v>10.926399999999999</v>
      </c>
      <c r="R109" s="14">
        <f t="shared" si="24"/>
        <v>54.566400000000002</v>
      </c>
      <c r="S109" s="15">
        <f t="shared" si="25"/>
        <v>65.492800000000003</v>
      </c>
    </row>
    <row r="110" spans="1:19" ht="22.5">
      <c r="A110" s="56">
        <v>104</v>
      </c>
      <c r="B110" s="16"/>
      <c r="C110" s="9" t="s">
        <v>96</v>
      </c>
      <c r="D110" s="10">
        <v>63.5</v>
      </c>
      <c r="E110" s="11"/>
      <c r="F110" s="12"/>
      <c r="G110" s="12">
        <f t="shared" si="26"/>
        <v>63.5</v>
      </c>
      <c r="H110" s="13">
        <f t="shared" si="14"/>
        <v>164.53485000000001</v>
      </c>
      <c r="I110" s="14">
        <f t="shared" si="15"/>
        <v>0</v>
      </c>
      <c r="J110" s="14">
        <f t="shared" si="16"/>
        <v>0</v>
      </c>
      <c r="K110" s="58">
        <f t="shared" si="17"/>
        <v>164.53485000000001</v>
      </c>
      <c r="L110" s="14">
        <f t="shared" si="18"/>
        <v>159.4485</v>
      </c>
      <c r="M110" s="14">
        <f t="shared" si="19"/>
        <v>0</v>
      </c>
      <c r="N110" s="14">
        <f t="shared" si="20"/>
        <v>0</v>
      </c>
      <c r="O110" s="15">
        <f t="shared" si="21"/>
        <v>159.4485</v>
      </c>
      <c r="P110" s="14">
        <f t="shared" si="22"/>
        <v>154.1018</v>
      </c>
      <c r="Q110" s="14">
        <f t="shared" si="23"/>
        <v>0</v>
      </c>
      <c r="R110" s="14">
        <f t="shared" si="24"/>
        <v>0</v>
      </c>
      <c r="S110" s="15">
        <f t="shared" si="25"/>
        <v>154.1018</v>
      </c>
    </row>
    <row r="111" spans="1:19" ht="15.75">
      <c r="A111" s="56">
        <v>105</v>
      </c>
      <c r="B111" s="16" t="s">
        <v>26</v>
      </c>
      <c r="C111" s="9" t="s">
        <v>20</v>
      </c>
      <c r="D111" s="10"/>
      <c r="E111" s="11"/>
      <c r="F111" s="12">
        <v>93</v>
      </c>
      <c r="G111" s="12">
        <f t="shared" si="26"/>
        <v>93</v>
      </c>
      <c r="H111" s="13">
        <f t="shared" si="14"/>
        <v>0</v>
      </c>
      <c r="I111" s="14">
        <f t="shared" si="15"/>
        <v>0</v>
      </c>
      <c r="J111" s="14">
        <f t="shared" si="16"/>
        <v>219.21960000000001</v>
      </c>
      <c r="K111" s="58">
        <f t="shared" si="17"/>
        <v>219.21960000000001</v>
      </c>
      <c r="L111" s="14">
        <f t="shared" si="18"/>
        <v>0</v>
      </c>
      <c r="M111" s="14">
        <f t="shared" si="19"/>
        <v>0</v>
      </c>
      <c r="N111" s="14">
        <f t="shared" si="20"/>
        <v>215.57400000000001</v>
      </c>
      <c r="O111" s="15">
        <f t="shared" si="21"/>
        <v>215.57400000000001</v>
      </c>
      <c r="P111" s="14">
        <f t="shared" si="22"/>
        <v>0</v>
      </c>
      <c r="Q111" s="14">
        <f t="shared" si="23"/>
        <v>0</v>
      </c>
      <c r="R111" s="14">
        <f t="shared" si="24"/>
        <v>211.44480000000001</v>
      </c>
      <c r="S111" s="15">
        <f t="shared" si="25"/>
        <v>211.44480000000001</v>
      </c>
    </row>
    <row r="112" spans="1:19" ht="15.75">
      <c r="A112" s="56">
        <v>106</v>
      </c>
      <c r="B112" s="16" t="s">
        <v>26</v>
      </c>
      <c r="C112" s="9" t="s">
        <v>97</v>
      </c>
      <c r="D112" s="10">
        <v>22.3</v>
      </c>
      <c r="E112" s="11">
        <v>9.6999999999999993</v>
      </c>
      <c r="F112" s="12"/>
      <c r="G112" s="12">
        <f t="shared" si="26"/>
        <v>32</v>
      </c>
      <c r="H112" s="13">
        <f t="shared" si="14"/>
        <v>57.781530000000004</v>
      </c>
      <c r="I112" s="14">
        <f t="shared" si="15"/>
        <v>27.490769999999998</v>
      </c>
      <c r="J112" s="14">
        <f t="shared" si="16"/>
        <v>0</v>
      </c>
      <c r="K112" s="58">
        <f t="shared" si="17"/>
        <v>85.272300000000001</v>
      </c>
      <c r="L112" s="14">
        <f t="shared" si="18"/>
        <v>55.995300000000007</v>
      </c>
      <c r="M112" s="14">
        <f t="shared" si="19"/>
        <v>27.309379999999997</v>
      </c>
      <c r="N112" s="14">
        <f t="shared" si="20"/>
        <v>0</v>
      </c>
      <c r="O112" s="15">
        <f t="shared" si="21"/>
        <v>83.304680000000005</v>
      </c>
      <c r="P112" s="14">
        <f t="shared" si="22"/>
        <v>54.117640000000002</v>
      </c>
      <c r="Q112" s="14">
        <f t="shared" si="23"/>
        <v>26.496519999999997</v>
      </c>
      <c r="R112" s="14">
        <f t="shared" si="24"/>
        <v>0</v>
      </c>
      <c r="S112" s="15">
        <f t="shared" si="25"/>
        <v>80.614159999999998</v>
      </c>
    </row>
    <row r="113" spans="1:19" ht="18" customHeight="1">
      <c r="A113" s="56">
        <v>107</v>
      </c>
      <c r="B113" s="16" t="s">
        <v>42</v>
      </c>
      <c r="C113" s="9" t="s">
        <v>34</v>
      </c>
      <c r="D113" s="10"/>
      <c r="E113" s="11"/>
      <c r="F113" s="12">
        <v>34</v>
      </c>
      <c r="G113" s="12">
        <f t="shared" si="26"/>
        <v>34</v>
      </c>
      <c r="H113" s="13">
        <f t="shared" si="14"/>
        <v>0</v>
      </c>
      <c r="I113" s="14">
        <f t="shared" si="15"/>
        <v>0</v>
      </c>
      <c r="J113" s="14">
        <f t="shared" si="16"/>
        <v>80.144800000000004</v>
      </c>
      <c r="K113" s="58">
        <f t="shared" si="17"/>
        <v>80.144800000000004</v>
      </c>
      <c r="L113" s="14">
        <f t="shared" si="18"/>
        <v>0</v>
      </c>
      <c r="M113" s="14">
        <f t="shared" si="19"/>
        <v>0</v>
      </c>
      <c r="N113" s="14">
        <f t="shared" si="20"/>
        <v>78.811999999999998</v>
      </c>
      <c r="O113" s="15">
        <f t="shared" si="21"/>
        <v>78.811999999999998</v>
      </c>
      <c r="P113" s="14">
        <f t="shared" si="22"/>
        <v>0</v>
      </c>
      <c r="Q113" s="14">
        <f t="shared" si="23"/>
        <v>0</v>
      </c>
      <c r="R113" s="14">
        <f t="shared" si="24"/>
        <v>77.302400000000006</v>
      </c>
      <c r="S113" s="15">
        <f t="shared" si="25"/>
        <v>77.302400000000006</v>
      </c>
    </row>
    <row r="114" spans="1:19" ht="15.75">
      <c r="A114" s="56">
        <v>108</v>
      </c>
      <c r="B114" s="16"/>
      <c r="C114" s="9" t="s">
        <v>98</v>
      </c>
      <c r="D114" s="10">
        <v>2</v>
      </c>
      <c r="E114" s="11">
        <v>25</v>
      </c>
      <c r="F114" s="12"/>
      <c r="G114" s="12">
        <f t="shared" si="26"/>
        <v>27</v>
      </c>
      <c r="H114" s="13">
        <f t="shared" si="14"/>
        <v>5.1821999999999999</v>
      </c>
      <c r="I114" s="14">
        <f t="shared" si="15"/>
        <v>70.852499999999992</v>
      </c>
      <c r="J114" s="14">
        <f t="shared" si="16"/>
        <v>0</v>
      </c>
      <c r="K114" s="58">
        <f t="shared" si="17"/>
        <v>76.034699999999987</v>
      </c>
      <c r="L114" s="14">
        <f t="shared" si="18"/>
        <v>5.0220000000000002</v>
      </c>
      <c r="M114" s="14">
        <f t="shared" si="19"/>
        <v>70.384999999999991</v>
      </c>
      <c r="N114" s="14">
        <f t="shared" si="20"/>
        <v>0</v>
      </c>
      <c r="O114" s="15">
        <f t="shared" si="21"/>
        <v>75.406999999999996</v>
      </c>
      <c r="P114" s="14">
        <f t="shared" si="22"/>
        <v>4.8536000000000001</v>
      </c>
      <c r="Q114" s="14">
        <f t="shared" si="23"/>
        <v>68.289999999999992</v>
      </c>
      <c r="R114" s="14">
        <f t="shared" si="24"/>
        <v>0</v>
      </c>
      <c r="S114" s="15">
        <f t="shared" si="25"/>
        <v>73.143599999999992</v>
      </c>
    </row>
    <row r="115" spans="1:19" ht="15.75">
      <c r="A115" s="56">
        <v>109</v>
      </c>
      <c r="B115" s="16"/>
      <c r="C115" s="9" t="s">
        <v>99</v>
      </c>
      <c r="D115" s="10"/>
      <c r="E115" s="11"/>
      <c r="F115" s="12">
        <v>68</v>
      </c>
      <c r="G115" s="12">
        <f t="shared" si="26"/>
        <v>68</v>
      </c>
      <c r="H115" s="13">
        <f t="shared" si="14"/>
        <v>0</v>
      </c>
      <c r="I115" s="14">
        <f t="shared" si="15"/>
        <v>0</v>
      </c>
      <c r="J115" s="14">
        <f t="shared" si="16"/>
        <v>160.28960000000001</v>
      </c>
      <c r="K115" s="58">
        <f t="shared" si="17"/>
        <v>160.28960000000001</v>
      </c>
      <c r="L115" s="14">
        <f t="shared" si="18"/>
        <v>0</v>
      </c>
      <c r="M115" s="14">
        <f t="shared" si="19"/>
        <v>0</v>
      </c>
      <c r="N115" s="14">
        <f t="shared" si="20"/>
        <v>157.624</v>
      </c>
      <c r="O115" s="15">
        <f t="shared" si="21"/>
        <v>157.624</v>
      </c>
      <c r="P115" s="14">
        <f t="shared" si="22"/>
        <v>0</v>
      </c>
      <c r="Q115" s="14">
        <f t="shared" si="23"/>
        <v>0</v>
      </c>
      <c r="R115" s="14">
        <f t="shared" si="24"/>
        <v>154.60480000000001</v>
      </c>
      <c r="S115" s="15">
        <f t="shared" si="25"/>
        <v>154.60480000000001</v>
      </c>
    </row>
    <row r="116" spans="1:19" ht="15.75">
      <c r="A116" s="56">
        <v>110</v>
      </c>
      <c r="B116" s="16"/>
      <c r="C116" s="9" t="s">
        <v>100</v>
      </c>
      <c r="D116" s="10">
        <v>1</v>
      </c>
      <c r="E116" s="11">
        <v>5</v>
      </c>
      <c r="F116" s="12"/>
      <c r="G116" s="12">
        <f t="shared" si="26"/>
        <v>6</v>
      </c>
      <c r="H116" s="13">
        <f t="shared" si="14"/>
        <v>2.5911</v>
      </c>
      <c r="I116" s="14">
        <f t="shared" si="15"/>
        <v>14.170499999999999</v>
      </c>
      <c r="J116" s="14">
        <f t="shared" si="16"/>
        <v>0</v>
      </c>
      <c r="K116" s="58">
        <f t="shared" si="17"/>
        <v>16.761599999999998</v>
      </c>
      <c r="L116" s="14">
        <f t="shared" si="18"/>
        <v>2.5110000000000001</v>
      </c>
      <c r="M116" s="14">
        <f t="shared" si="19"/>
        <v>14.077</v>
      </c>
      <c r="N116" s="14">
        <f t="shared" si="20"/>
        <v>0</v>
      </c>
      <c r="O116" s="15">
        <f t="shared" si="21"/>
        <v>16.588000000000001</v>
      </c>
      <c r="P116" s="14">
        <f t="shared" si="22"/>
        <v>2.4268000000000001</v>
      </c>
      <c r="Q116" s="14">
        <f t="shared" si="23"/>
        <v>13.657999999999999</v>
      </c>
      <c r="R116" s="14">
        <f t="shared" si="24"/>
        <v>0</v>
      </c>
      <c r="S116" s="15">
        <f t="shared" si="25"/>
        <v>16.084800000000001</v>
      </c>
    </row>
    <row r="117" spans="1:19" ht="15.75">
      <c r="A117" s="56">
        <v>111</v>
      </c>
      <c r="B117" s="16"/>
      <c r="C117" s="9" t="s">
        <v>88</v>
      </c>
      <c r="D117" s="10">
        <v>19.5</v>
      </c>
      <c r="E117" s="11">
        <v>7.5</v>
      </c>
      <c r="F117" s="12"/>
      <c r="G117" s="12">
        <f t="shared" si="26"/>
        <v>27</v>
      </c>
      <c r="H117" s="13">
        <f t="shared" si="14"/>
        <v>50.526449999999997</v>
      </c>
      <c r="I117" s="14">
        <f t="shared" si="15"/>
        <v>21.255749999999999</v>
      </c>
      <c r="J117" s="14">
        <f t="shared" si="16"/>
        <v>0</v>
      </c>
      <c r="K117" s="58">
        <f t="shared" si="17"/>
        <v>71.782199999999989</v>
      </c>
      <c r="L117" s="14">
        <f t="shared" si="18"/>
        <v>48.964500000000001</v>
      </c>
      <c r="M117" s="14">
        <f t="shared" si="19"/>
        <v>21.115500000000001</v>
      </c>
      <c r="N117" s="14">
        <f t="shared" si="20"/>
        <v>0</v>
      </c>
      <c r="O117" s="15">
        <f t="shared" si="21"/>
        <v>70.08</v>
      </c>
      <c r="P117" s="14">
        <f t="shared" si="22"/>
        <v>47.322600000000001</v>
      </c>
      <c r="Q117" s="14">
        <f t="shared" si="23"/>
        <v>20.486999999999998</v>
      </c>
      <c r="R117" s="14">
        <f t="shared" si="24"/>
        <v>0</v>
      </c>
      <c r="S117" s="15">
        <f t="shared" si="25"/>
        <v>67.809600000000003</v>
      </c>
    </row>
    <row r="118" spans="1:19" ht="15.75">
      <c r="A118" s="56">
        <v>112</v>
      </c>
      <c r="B118" s="16"/>
      <c r="C118" s="9" t="s">
        <v>101</v>
      </c>
      <c r="D118" s="10">
        <v>2</v>
      </c>
      <c r="E118" s="11">
        <v>7.5</v>
      </c>
      <c r="F118" s="12"/>
      <c r="G118" s="12">
        <f t="shared" si="26"/>
        <v>9.5</v>
      </c>
      <c r="H118" s="13">
        <f t="shared" si="14"/>
        <v>5.1821999999999999</v>
      </c>
      <c r="I118" s="14">
        <f t="shared" si="15"/>
        <v>21.255749999999999</v>
      </c>
      <c r="J118" s="14">
        <f t="shared" si="16"/>
        <v>0</v>
      </c>
      <c r="K118" s="58">
        <f t="shared" si="17"/>
        <v>26.437950000000001</v>
      </c>
      <c r="L118" s="14">
        <f t="shared" si="18"/>
        <v>5.0220000000000002</v>
      </c>
      <c r="M118" s="14">
        <f t="shared" si="19"/>
        <v>21.115500000000001</v>
      </c>
      <c r="N118" s="14">
        <f t="shared" si="20"/>
        <v>0</v>
      </c>
      <c r="O118" s="15">
        <f t="shared" si="21"/>
        <v>26.137500000000003</v>
      </c>
      <c r="P118" s="14">
        <f t="shared" si="22"/>
        <v>4.8536000000000001</v>
      </c>
      <c r="Q118" s="14">
        <f t="shared" si="23"/>
        <v>20.486999999999998</v>
      </c>
      <c r="R118" s="14">
        <f t="shared" si="24"/>
        <v>0</v>
      </c>
      <c r="S118" s="15">
        <f t="shared" si="25"/>
        <v>25.340599999999998</v>
      </c>
    </row>
    <row r="119" spans="1:19" ht="15.75">
      <c r="A119" s="56">
        <v>113</v>
      </c>
      <c r="B119" s="16"/>
      <c r="C119" s="9" t="s">
        <v>102</v>
      </c>
      <c r="D119" s="10">
        <v>10</v>
      </c>
      <c r="E119" s="11">
        <v>7</v>
      </c>
      <c r="F119" s="12"/>
      <c r="G119" s="12">
        <f t="shared" si="26"/>
        <v>17</v>
      </c>
      <c r="H119" s="13">
        <f t="shared" si="14"/>
        <v>25.911000000000001</v>
      </c>
      <c r="I119" s="14">
        <f t="shared" si="15"/>
        <v>19.838699999999999</v>
      </c>
      <c r="J119" s="14">
        <f t="shared" si="16"/>
        <v>0</v>
      </c>
      <c r="K119" s="58">
        <f t="shared" si="17"/>
        <v>45.749700000000004</v>
      </c>
      <c r="L119" s="14">
        <f t="shared" si="18"/>
        <v>25.11</v>
      </c>
      <c r="M119" s="14">
        <f t="shared" si="19"/>
        <v>19.707799999999999</v>
      </c>
      <c r="N119" s="14">
        <f t="shared" si="20"/>
        <v>0</v>
      </c>
      <c r="O119" s="15">
        <f t="shared" si="21"/>
        <v>44.817799999999998</v>
      </c>
      <c r="P119" s="14">
        <f t="shared" si="22"/>
        <v>24.268000000000001</v>
      </c>
      <c r="Q119" s="14">
        <f t="shared" si="23"/>
        <v>19.121199999999998</v>
      </c>
      <c r="R119" s="14">
        <f t="shared" si="24"/>
        <v>0</v>
      </c>
      <c r="S119" s="15">
        <f t="shared" si="25"/>
        <v>43.389200000000002</v>
      </c>
    </row>
    <row r="120" spans="1:19" ht="15.75">
      <c r="A120" s="56">
        <v>114</v>
      </c>
      <c r="B120" s="16"/>
      <c r="C120" s="9" t="s">
        <v>83</v>
      </c>
      <c r="D120" s="10">
        <v>22.3</v>
      </c>
      <c r="E120" s="11">
        <v>4</v>
      </c>
      <c r="F120" s="12"/>
      <c r="G120" s="12">
        <f t="shared" si="26"/>
        <v>26.3</v>
      </c>
      <c r="H120" s="13">
        <f t="shared" si="14"/>
        <v>57.781530000000004</v>
      </c>
      <c r="I120" s="14">
        <f t="shared" si="15"/>
        <v>11.336399999999999</v>
      </c>
      <c r="J120" s="14">
        <f t="shared" si="16"/>
        <v>0</v>
      </c>
      <c r="K120" s="58">
        <f t="shared" si="17"/>
        <v>69.117930000000001</v>
      </c>
      <c r="L120" s="14">
        <f t="shared" si="18"/>
        <v>55.995300000000007</v>
      </c>
      <c r="M120" s="14">
        <f t="shared" si="19"/>
        <v>11.2616</v>
      </c>
      <c r="N120" s="14">
        <f t="shared" si="20"/>
        <v>0</v>
      </c>
      <c r="O120" s="15">
        <f t="shared" si="21"/>
        <v>67.256900000000002</v>
      </c>
      <c r="P120" s="14">
        <f t="shared" si="22"/>
        <v>54.117640000000002</v>
      </c>
      <c r="Q120" s="14">
        <f t="shared" si="23"/>
        <v>10.926399999999999</v>
      </c>
      <c r="R120" s="14">
        <f t="shared" si="24"/>
        <v>0</v>
      </c>
      <c r="S120" s="15">
        <f t="shared" si="25"/>
        <v>65.044039999999995</v>
      </c>
    </row>
    <row r="121" spans="1:19" ht="15.75">
      <c r="A121" s="56">
        <v>115</v>
      </c>
      <c r="B121" s="16"/>
      <c r="C121" s="9" t="s">
        <v>103</v>
      </c>
      <c r="D121" s="10">
        <v>22.3</v>
      </c>
      <c r="E121" s="11">
        <v>21.7</v>
      </c>
      <c r="F121" s="12"/>
      <c r="G121" s="12">
        <f t="shared" si="26"/>
        <v>44</v>
      </c>
      <c r="H121" s="13">
        <f t="shared" si="14"/>
        <v>57.781530000000004</v>
      </c>
      <c r="I121" s="14">
        <f t="shared" si="15"/>
        <v>61.499969999999998</v>
      </c>
      <c r="J121" s="14">
        <f t="shared" si="16"/>
        <v>0</v>
      </c>
      <c r="K121" s="58">
        <f t="shared" si="17"/>
        <v>119.28149999999999</v>
      </c>
      <c r="L121" s="14">
        <f t="shared" si="18"/>
        <v>55.995300000000007</v>
      </c>
      <c r="M121" s="14">
        <f t="shared" si="19"/>
        <v>61.094179999999994</v>
      </c>
      <c r="N121" s="14">
        <f t="shared" si="20"/>
        <v>0</v>
      </c>
      <c r="O121" s="15">
        <f t="shared" si="21"/>
        <v>117.08948000000001</v>
      </c>
      <c r="P121" s="14">
        <f t="shared" si="22"/>
        <v>54.117640000000002</v>
      </c>
      <c r="Q121" s="14">
        <f t="shared" si="23"/>
        <v>59.275719999999993</v>
      </c>
      <c r="R121" s="14">
        <f t="shared" si="24"/>
        <v>0</v>
      </c>
      <c r="S121" s="15">
        <f t="shared" si="25"/>
        <v>113.39336</v>
      </c>
    </row>
    <row r="122" spans="1:19" ht="15.75">
      <c r="A122" s="56">
        <v>116</v>
      </c>
      <c r="B122" s="16"/>
      <c r="C122" s="9" t="s">
        <v>104</v>
      </c>
      <c r="D122" s="10">
        <v>31</v>
      </c>
      <c r="E122" s="11"/>
      <c r="F122" s="12"/>
      <c r="G122" s="12">
        <f t="shared" si="26"/>
        <v>31</v>
      </c>
      <c r="H122" s="13">
        <f t="shared" si="14"/>
        <v>80.324100000000001</v>
      </c>
      <c r="I122" s="14">
        <f t="shared" si="15"/>
        <v>0</v>
      </c>
      <c r="J122" s="14">
        <f t="shared" si="16"/>
        <v>0</v>
      </c>
      <c r="K122" s="58">
        <f t="shared" si="17"/>
        <v>80.324100000000001</v>
      </c>
      <c r="L122" s="14">
        <f t="shared" si="18"/>
        <v>77.841000000000008</v>
      </c>
      <c r="M122" s="14">
        <f t="shared" si="19"/>
        <v>0</v>
      </c>
      <c r="N122" s="14">
        <f t="shared" si="20"/>
        <v>0</v>
      </c>
      <c r="O122" s="15">
        <f t="shared" si="21"/>
        <v>77.841000000000008</v>
      </c>
      <c r="P122" s="14">
        <f t="shared" si="22"/>
        <v>75.230800000000002</v>
      </c>
      <c r="Q122" s="14">
        <f t="shared" si="23"/>
        <v>0</v>
      </c>
      <c r="R122" s="14">
        <f t="shared" si="24"/>
        <v>0</v>
      </c>
      <c r="S122" s="15">
        <f t="shared" si="25"/>
        <v>75.230800000000002</v>
      </c>
    </row>
    <row r="123" spans="1:19" ht="15.75">
      <c r="A123" s="56">
        <v>117</v>
      </c>
      <c r="B123" s="16"/>
      <c r="C123" s="9" t="s">
        <v>105</v>
      </c>
      <c r="D123" s="10">
        <v>37</v>
      </c>
      <c r="E123" s="11"/>
      <c r="F123" s="12"/>
      <c r="G123" s="12">
        <f t="shared" si="26"/>
        <v>37</v>
      </c>
      <c r="H123" s="13">
        <f t="shared" si="14"/>
        <v>95.870699999999999</v>
      </c>
      <c r="I123" s="14">
        <f t="shared" si="15"/>
        <v>0</v>
      </c>
      <c r="J123" s="14">
        <f t="shared" si="16"/>
        <v>0</v>
      </c>
      <c r="K123" s="58">
        <f t="shared" si="17"/>
        <v>95.870699999999999</v>
      </c>
      <c r="L123" s="14">
        <f t="shared" si="18"/>
        <v>92.907000000000011</v>
      </c>
      <c r="M123" s="14">
        <f t="shared" si="19"/>
        <v>0</v>
      </c>
      <c r="N123" s="14">
        <f t="shared" si="20"/>
        <v>0</v>
      </c>
      <c r="O123" s="15">
        <f t="shared" si="21"/>
        <v>92.907000000000011</v>
      </c>
      <c r="P123" s="14">
        <f t="shared" si="22"/>
        <v>89.791600000000003</v>
      </c>
      <c r="Q123" s="14">
        <f t="shared" si="23"/>
        <v>0</v>
      </c>
      <c r="R123" s="14">
        <f t="shared" si="24"/>
        <v>0</v>
      </c>
      <c r="S123" s="15">
        <f t="shared" si="25"/>
        <v>89.791600000000003</v>
      </c>
    </row>
    <row r="124" spans="1:19" ht="15.75">
      <c r="A124" s="56">
        <v>118</v>
      </c>
      <c r="B124" s="16"/>
      <c r="C124" s="9" t="s">
        <v>106</v>
      </c>
      <c r="D124" s="10">
        <v>10.5</v>
      </c>
      <c r="E124" s="11"/>
      <c r="F124" s="12">
        <v>7.5</v>
      </c>
      <c r="G124" s="12">
        <f t="shared" si="26"/>
        <v>18</v>
      </c>
      <c r="H124" s="13">
        <f t="shared" si="14"/>
        <v>27.20655</v>
      </c>
      <c r="I124" s="14">
        <f t="shared" si="15"/>
        <v>0</v>
      </c>
      <c r="J124" s="14">
        <f t="shared" si="16"/>
        <v>17.679000000000002</v>
      </c>
      <c r="K124" s="58">
        <f t="shared" si="17"/>
        <v>44.885550000000002</v>
      </c>
      <c r="L124" s="14">
        <f t="shared" si="18"/>
        <v>26.365500000000001</v>
      </c>
      <c r="M124" s="14">
        <f t="shared" si="19"/>
        <v>0</v>
      </c>
      <c r="N124" s="14">
        <f t="shared" si="20"/>
        <v>17.385000000000002</v>
      </c>
      <c r="O124" s="15">
        <f t="shared" si="21"/>
        <v>43.750500000000002</v>
      </c>
      <c r="P124" s="14">
        <f t="shared" si="22"/>
        <v>25.481400000000001</v>
      </c>
      <c r="Q124" s="14">
        <f t="shared" si="23"/>
        <v>0</v>
      </c>
      <c r="R124" s="14">
        <f t="shared" si="24"/>
        <v>17.052</v>
      </c>
      <c r="S124" s="15">
        <f t="shared" si="25"/>
        <v>42.5334</v>
      </c>
    </row>
    <row r="125" spans="1:19" ht="15.75">
      <c r="A125" s="56">
        <v>119</v>
      </c>
      <c r="B125" s="16"/>
      <c r="C125" s="9" t="s">
        <v>107</v>
      </c>
      <c r="D125" s="10"/>
      <c r="E125" s="11"/>
      <c r="F125" s="12">
        <v>8</v>
      </c>
      <c r="G125" s="12">
        <f t="shared" si="26"/>
        <v>8</v>
      </c>
      <c r="H125" s="13">
        <f t="shared" si="14"/>
        <v>0</v>
      </c>
      <c r="I125" s="14">
        <f t="shared" si="15"/>
        <v>0</v>
      </c>
      <c r="J125" s="14">
        <f t="shared" si="16"/>
        <v>18.857600000000001</v>
      </c>
      <c r="K125" s="58">
        <f t="shared" si="17"/>
        <v>18.857600000000001</v>
      </c>
      <c r="L125" s="14">
        <f t="shared" si="18"/>
        <v>0</v>
      </c>
      <c r="M125" s="14">
        <f t="shared" si="19"/>
        <v>0</v>
      </c>
      <c r="N125" s="14">
        <f t="shared" si="20"/>
        <v>18.544</v>
      </c>
      <c r="O125" s="15">
        <f t="shared" si="21"/>
        <v>18.544</v>
      </c>
      <c r="P125" s="14">
        <f t="shared" si="22"/>
        <v>0</v>
      </c>
      <c r="Q125" s="14">
        <f t="shared" si="23"/>
        <v>0</v>
      </c>
      <c r="R125" s="14">
        <f t="shared" si="24"/>
        <v>18.188800000000001</v>
      </c>
      <c r="S125" s="15">
        <f t="shared" si="25"/>
        <v>18.188800000000001</v>
      </c>
    </row>
    <row r="126" spans="1:19" ht="15.75">
      <c r="A126" s="56">
        <v>120</v>
      </c>
      <c r="B126" s="16"/>
      <c r="C126" s="9" t="s">
        <v>108</v>
      </c>
      <c r="D126" s="10"/>
      <c r="E126" s="11"/>
      <c r="F126" s="12">
        <v>7.5</v>
      </c>
      <c r="G126" s="12">
        <f t="shared" si="26"/>
        <v>7.5</v>
      </c>
      <c r="H126" s="13">
        <f t="shared" si="14"/>
        <v>0</v>
      </c>
      <c r="I126" s="14">
        <f t="shared" si="15"/>
        <v>0</v>
      </c>
      <c r="J126" s="14">
        <f t="shared" si="16"/>
        <v>17.679000000000002</v>
      </c>
      <c r="K126" s="58">
        <f t="shared" si="17"/>
        <v>17.679000000000002</v>
      </c>
      <c r="L126" s="14">
        <f t="shared" si="18"/>
        <v>0</v>
      </c>
      <c r="M126" s="14">
        <f t="shared" si="19"/>
        <v>0</v>
      </c>
      <c r="N126" s="14">
        <f t="shared" si="20"/>
        <v>17.385000000000002</v>
      </c>
      <c r="O126" s="15">
        <f t="shared" si="21"/>
        <v>17.385000000000002</v>
      </c>
      <c r="P126" s="14">
        <f t="shared" si="22"/>
        <v>0</v>
      </c>
      <c r="Q126" s="14">
        <f t="shared" si="23"/>
        <v>0</v>
      </c>
      <c r="R126" s="14">
        <f t="shared" si="24"/>
        <v>17.052</v>
      </c>
      <c r="S126" s="15">
        <f t="shared" si="25"/>
        <v>17.052</v>
      </c>
    </row>
    <row r="127" spans="1:19" ht="15.75">
      <c r="A127" s="56">
        <v>121</v>
      </c>
      <c r="B127" s="16"/>
      <c r="C127" s="9" t="s">
        <v>109</v>
      </c>
      <c r="D127" s="10"/>
      <c r="E127" s="11"/>
      <c r="F127" s="12">
        <v>22</v>
      </c>
      <c r="G127" s="12">
        <f t="shared" si="26"/>
        <v>22</v>
      </c>
      <c r="H127" s="13">
        <f t="shared" si="14"/>
        <v>0</v>
      </c>
      <c r="I127" s="14">
        <f t="shared" si="15"/>
        <v>0</v>
      </c>
      <c r="J127" s="14">
        <f t="shared" si="16"/>
        <v>51.858400000000003</v>
      </c>
      <c r="K127" s="58">
        <f t="shared" si="17"/>
        <v>51.858400000000003</v>
      </c>
      <c r="L127" s="14">
        <f t="shared" si="18"/>
        <v>0</v>
      </c>
      <c r="M127" s="14">
        <f t="shared" si="19"/>
        <v>0</v>
      </c>
      <c r="N127" s="14">
        <f t="shared" si="20"/>
        <v>50.996000000000002</v>
      </c>
      <c r="O127" s="15">
        <f t="shared" si="21"/>
        <v>50.996000000000002</v>
      </c>
      <c r="P127" s="14">
        <f t="shared" si="22"/>
        <v>0</v>
      </c>
      <c r="Q127" s="14">
        <f t="shared" si="23"/>
        <v>0</v>
      </c>
      <c r="R127" s="14">
        <f t="shared" si="24"/>
        <v>50.019199999999998</v>
      </c>
      <c r="S127" s="15">
        <f t="shared" si="25"/>
        <v>50.019199999999998</v>
      </c>
    </row>
    <row r="128" spans="1:19" ht="15.75">
      <c r="A128" s="56">
        <v>122</v>
      </c>
      <c r="B128" s="19"/>
      <c r="C128" s="9" t="s">
        <v>110</v>
      </c>
      <c r="D128" s="10">
        <v>35.299999999999997</v>
      </c>
      <c r="E128" s="11"/>
      <c r="F128" s="12"/>
      <c r="G128" s="12">
        <f t="shared" si="26"/>
        <v>35.299999999999997</v>
      </c>
      <c r="H128" s="13">
        <f t="shared" si="14"/>
        <v>91.465829999999997</v>
      </c>
      <c r="I128" s="14">
        <f t="shared" si="15"/>
        <v>0</v>
      </c>
      <c r="J128" s="14">
        <f t="shared" si="16"/>
        <v>0</v>
      </c>
      <c r="K128" s="58">
        <f t="shared" si="17"/>
        <v>91.465829999999997</v>
      </c>
      <c r="L128" s="14">
        <f t="shared" si="18"/>
        <v>88.638300000000001</v>
      </c>
      <c r="M128" s="14">
        <f t="shared" si="19"/>
        <v>0</v>
      </c>
      <c r="N128" s="14">
        <f t="shared" si="20"/>
        <v>0</v>
      </c>
      <c r="O128" s="15">
        <f t="shared" si="21"/>
        <v>88.638300000000001</v>
      </c>
      <c r="P128" s="14">
        <f t="shared" si="22"/>
        <v>85.666039999999995</v>
      </c>
      <c r="Q128" s="14">
        <f t="shared" si="23"/>
        <v>0</v>
      </c>
      <c r="R128" s="14">
        <f t="shared" si="24"/>
        <v>0</v>
      </c>
      <c r="S128" s="15">
        <f t="shared" si="25"/>
        <v>85.666039999999995</v>
      </c>
    </row>
    <row r="129" spans="1:19">
      <c r="A129" s="56">
        <v>123</v>
      </c>
      <c r="B129" s="22" t="s">
        <v>61</v>
      </c>
      <c r="C129" s="23" t="s">
        <v>111</v>
      </c>
      <c r="D129" s="24">
        <v>15</v>
      </c>
      <c r="E129" s="25"/>
      <c r="F129" s="26"/>
      <c r="G129" s="26">
        <f t="shared" si="26"/>
        <v>15</v>
      </c>
      <c r="H129" s="13">
        <f t="shared" si="14"/>
        <v>38.866500000000002</v>
      </c>
      <c r="I129" s="14">
        <f t="shared" si="15"/>
        <v>0</v>
      </c>
      <c r="J129" s="14">
        <f t="shared" si="16"/>
        <v>0</v>
      </c>
      <c r="K129" s="58">
        <f t="shared" si="17"/>
        <v>38.866500000000002</v>
      </c>
      <c r="L129" s="14">
        <f t="shared" si="18"/>
        <v>37.664999999999999</v>
      </c>
      <c r="M129" s="14">
        <f t="shared" si="19"/>
        <v>0</v>
      </c>
      <c r="N129" s="14">
        <f t="shared" si="20"/>
        <v>0</v>
      </c>
      <c r="O129" s="15">
        <f t="shared" si="21"/>
        <v>37.664999999999999</v>
      </c>
      <c r="P129" s="14">
        <f t="shared" si="22"/>
        <v>36.402000000000001</v>
      </c>
      <c r="Q129" s="14">
        <f t="shared" si="23"/>
        <v>0</v>
      </c>
      <c r="R129" s="14">
        <f t="shared" si="24"/>
        <v>0</v>
      </c>
      <c r="S129" s="15">
        <f t="shared" si="25"/>
        <v>36.402000000000001</v>
      </c>
    </row>
    <row r="130" spans="1:19">
      <c r="A130" s="56">
        <v>124</v>
      </c>
      <c r="B130" s="21"/>
      <c r="C130" s="9" t="s">
        <v>32</v>
      </c>
      <c r="D130" s="10">
        <v>31</v>
      </c>
      <c r="E130" s="11"/>
      <c r="F130" s="12"/>
      <c r="G130" s="12">
        <f t="shared" si="26"/>
        <v>31</v>
      </c>
      <c r="H130" s="13">
        <f t="shared" si="14"/>
        <v>80.324100000000001</v>
      </c>
      <c r="I130" s="14">
        <f t="shared" si="15"/>
        <v>0</v>
      </c>
      <c r="J130" s="14">
        <f t="shared" si="16"/>
        <v>0</v>
      </c>
      <c r="K130" s="58">
        <f t="shared" si="17"/>
        <v>80.324100000000001</v>
      </c>
      <c r="L130" s="14">
        <f t="shared" si="18"/>
        <v>77.841000000000008</v>
      </c>
      <c r="M130" s="14">
        <f t="shared" si="19"/>
        <v>0</v>
      </c>
      <c r="N130" s="14">
        <f t="shared" si="20"/>
        <v>0</v>
      </c>
      <c r="O130" s="15">
        <f t="shared" si="21"/>
        <v>77.841000000000008</v>
      </c>
      <c r="P130" s="14">
        <f t="shared" si="22"/>
        <v>75.230800000000002</v>
      </c>
      <c r="Q130" s="14">
        <f t="shared" si="23"/>
        <v>0</v>
      </c>
      <c r="R130" s="14">
        <f t="shared" si="24"/>
        <v>0</v>
      </c>
      <c r="S130" s="15">
        <f t="shared" si="25"/>
        <v>75.230800000000002</v>
      </c>
    </row>
    <row r="131" spans="1:19" ht="15.75">
      <c r="A131" s="56">
        <v>125</v>
      </c>
      <c r="B131" s="19"/>
      <c r="C131" s="9" t="s">
        <v>88</v>
      </c>
      <c r="D131" s="10">
        <v>7</v>
      </c>
      <c r="E131" s="11">
        <v>7.5</v>
      </c>
      <c r="F131" s="12"/>
      <c r="G131" s="12">
        <f t="shared" si="26"/>
        <v>14.5</v>
      </c>
      <c r="H131" s="13">
        <f t="shared" si="14"/>
        <v>18.137699999999999</v>
      </c>
      <c r="I131" s="14">
        <f t="shared" si="15"/>
        <v>21.255749999999999</v>
      </c>
      <c r="J131" s="14">
        <f t="shared" si="16"/>
        <v>0</v>
      </c>
      <c r="K131" s="58">
        <f t="shared" si="17"/>
        <v>39.393450000000001</v>
      </c>
      <c r="L131" s="14">
        <f t="shared" si="18"/>
        <v>17.577000000000002</v>
      </c>
      <c r="M131" s="14">
        <f t="shared" si="19"/>
        <v>21.115500000000001</v>
      </c>
      <c r="N131" s="14">
        <f t="shared" si="20"/>
        <v>0</v>
      </c>
      <c r="O131" s="15">
        <f t="shared" si="21"/>
        <v>38.692500000000003</v>
      </c>
      <c r="P131" s="14">
        <f t="shared" si="22"/>
        <v>16.9876</v>
      </c>
      <c r="Q131" s="14">
        <f t="shared" si="23"/>
        <v>20.486999999999998</v>
      </c>
      <c r="R131" s="14">
        <f t="shared" si="24"/>
        <v>0</v>
      </c>
      <c r="S131" s="15">
        <f t="shared" si="25"/>
        <v>37.474599999999995</v>
      </c>
    </row>
    <row r="132" spans="1:19" ht="15.75">
      <c r="A132" s="56">
        <v>126</v>
      </c>
      <c r="B132" s="19"/>
      <c r="C132" s="9" t="s">
        <v>92</v>
      </c>
      <c r="D132" s="10">
        <v>5</v>
      </c>
      <c r="E132" s="11">
        <v>7.2</v>
      </c>
      <c r="F132" s="12"/>
      <c r="G132" s="12">
        <f t="shared" si="26"/>
        <v>12.2</v>
      </c>
      <c r="H132" s="13">
        <f t="shared" si="14"/>
        <v>12.955500000000001</v>
      </c>
      <c r="I132" s="14">
        <f t="shared" si="15"/>
        <v>20.405519999999999</v>
      </c>
      <c r="J132" s="14">
        <f t="shared" si="16"/>
        <v>0</v>
      </c>
      <c r="K132" s="58">
        <f t="shared" si="17"/>
        <v>33.361019999999996</v>
      </c>
      <c r="L132" s="14">
        <f t="shared" si="18"/>
        <v>12.555</v>
      </c>
      <c r="M132" s="14">
        <f t="shared" si="19"/>
        <v>20.270879999999998</v>
      </c>
      <c r="N132" s="14">
        <f t="shared" si="20"/>
        <v>0</v>
      </c>
      <c r="O132" s="15">
        <f t="shared" si="21"/>
        <v>32.825879999999998</v>
      </c>
      <c r="P132" s="14">
        <f t="shared" si="22"/>
        <v>12.134</v>
      </c>
      <c r="Q132" s="14">
        <f t="shared" si="23"/>
        <v>19.66752</v>
      </c>
      <c r="R132" s="14">
        <f t="shared" si="24"/>
        <v>0</v>
      </c>
      <c r="S132" s="15">
        <f t="shared" si="25"/>
        <v>31.80152</v>
      </c>
    </row>
    <row r="133" spans="1:19" ht="24">
      <c r="A133" s="56">
        <v>127</v>
      </c>
      <c r="B133" s="20" t="s">
        <v>37</v>
      </c>
      <c r="C133" s="9" t="s">
        <v>112</v>
      </c>
      <c r="D133" s="10">
        <v>15</v>
      </c>
      <c r="E133" s="11"/>
      <c r="F133" s="12"/>
      <c r="G133" s="12">
        <f t="shared" si="26"/>
        <v>15</v>
      </c>
      <c r="H133" s="13">
        <f t="shared" si="14"/>
        <v>38.866500000000002</v>
      </c>
      <c r="I133" s="14">
        <f t="shared" si="15"/>
        <v>0</v>
      </c>
      <c r="J133" s="14">
        <f t="shared" si="16"/>
        <v>0</v>
      </c>
      <c r="K133" s="58">
        <f t="shared" si="17"/>
        <v>38.866500000000002</v>
      </c>
      <c r="L133" s="14">
        <f t="shared" si="18"/>
        <v>37.664999999999999</v>
      </c>
      <c r="M133" s="14">
        <f t="shared" si="19"/>
        <v>0</v>
      </c>
      <c r="N133" s="14">
        <f t="shared" si="20"/>
        <v>0</v>
      </c>
      <c r="O133" s="15">
        <f t="shared" si="21"/>
        <v>37.664999999999999</v>
      </c>
      <c r="P133" s="14">
        <f t="shared" si="22"/>
        <v>36.402000000000001</v>
      </c>
      <c r="Q133" s="14">
        <f t="shared" si="23"/>
        <v>0</v>
      </c>
      <c r="R133" s="14">
        <f t="shared" si="24"/>
        <v>0</v>
      </c>
      <c r="S133" s="15">
        <f t="shared" si="25"/>
        <v>36.402000000000001</v>
      </c>
    </row>
    <row r="134" spans="1:19" ht="15.75">
      <c r="A134" s="56">
        <v>128</v>
      </c>
      <c r="B134" s="19"/>
      <c r="C134" s="9" t="s">
        <v>113</v>
      </c>
      <c r="D134" s="10"/>
      <c r="E134" s="11">
        <v>19.3</v>
      </c>
      <c r="F134" s="12"/>
      <c r="G134" s="12">
        <f t="shared" si="26"/>
        <v>19.3</v>
      </c>
      <c r="H134" s="13">
        <f t="shared" si="14"/>
        <v>0</v>
      </c>
      <c r="I134" s="14">
        <f t="shared" si="15"/>
        <v>54.698129999999999</v>
      </c>
      <c r="J134" s="14">
        <f t="shared" si="16"/>
        <v>0</v>
      </c>
      <c r="K134" s="58">
        <f t="shared" si="17"/>
        <v>54.698129999999999</v>
      </c>
      <c r="L134" s="14">
        <f t="shared" si="18"/>
        <v>0</v>
      </c>
      <c r="M134" s="14">
        <f t="shared" si="19"/>
        <v>54.337220000000002</v>
      </c>
      <c r="N134" s="14">
        <f t="shared" si="20"/>
        <v>0</v>
      </c>
      <c r="O134" s="15">
        <f t="shared" si="21"/>
        <v>54.337220000000002</v>
      </c>
      <c r="P134" s="14">
        <f t="shared" si="22"/>
        <v>0</v>
      </c>
      <c r="Q134" s="14">
        <f t="shared" si="23"/>
        <v>52.719879999999996</v>
      </c>
      <c r="R134" s="14">
        <f t="shared" si="24"/>
        <v>0</v>
      </c>
      <c r="S134" s="15">
        <f t="shared" si="25"/>
        <v>52.719879999999996</v>
      </c>
    </row>
    <row r="135" spans="1:19" ht="15.75">
      <c r="A135" s="56">
        <v>129</v>
      </c>
      <c r="B135" s="19"/>
      <c r="C135" s="9" t="s">
        <v>114</v>
      </c>
      <c r="D135" s="10"/>
      <c r="E135" s="11">
        <v>11.6</v>
      </c>
      <c r="F135" s="12"/>
      <c r="G135" s="12">
        <f t="shared" si="26"/>
        <v>11.6</v>
      </c>
      <c r="H135" s="13">
        <f t="shared" si="14"/>
        <v>0</v>
      </c>
      <c r="I135" s="14">
        <f t="shared" si="15"/>
        <v>32.87556</v>
      </c>
      <c r="J135" s="14">
        <f t="shared" si="16"/>
        <v>0</v>
      </c>
      <c r="K135" s="58">
        <f t="shared" si="17"/>
        <v>32.87556</v>
      </c>
      <c r="L135" s="14">
        <f t="shared" si="18"/>
        <v>0</v>
      </c>
      <c r="M135" s="14">
        <f t="shared" si="19"/>
        <v>32.658639999999998</v>
      </c>
      <c r="N135" s="14">
        <f t="shared" si="20"/>
        <v>0</v>
      </c>
      <c r="O135" s="15">
        <f t="shared" si="21"/>
        <v>32.658639999999998</v>
      </c>
      <c r="P135" s="14">
        <f t="shared" si="22"/>
        <v>0</v>
      </c>
      <c r="Q135" s="14">
        <f t="shared" si="23"/>
        <v>31.686559999999997</v>
      </c>
      <c r="R135" s="14">
        <f t="shared" si="24"/>
        <v>0</v>
      </c>
      <c r="S135" s="15">
        <f t="shared" si="25"/>
        <v>31.686559999999997</v>
      </c>
    </row>
    <row r="136" spans="1:19" ht="15.75">
      <c r="A136" s="56">
        <v>130</v>
      </c>
      <c r="B136" s="16" t="s">
        <v>42</v>
      </c>
      <c r="C136" s="9" t="s">
        <v>74</v>
      </c>
      <c r="D136" s="10">
        <v>48</v>
      </c>
      <c r="E136" s="11">
        <v>22</v>
      </c>
      <c r="F136" s="12"/>
      <c r="G136" s="12">
        <f t="shared" si="26"/>
        <v>70</v>
      </c>
      <c r="H136" s="13">
        <f t="shared" ref="H136:H204" si="27">D136*2.5911</f>
        <v>124.3728</v>
      </c>
      <c r="I136" s="14">
        <f t="shared" ref="I136:I204" si="28">E136*2.8341</f>
        <v>62.350199999999994</v>
      </c>
      <c r="J136" s="14">
        <f t="shared" ref="J136:J204" si="29">F136*2.3572</f>
        <v>0</v>
      </c>
      <c r="K136" s="58">
        <f t="shared" ref="K136:K204" si="30">H136+I136+J136</f>
        <v>186.72299999999998</v>
      </c>
      <c r="L136" s="14">
        <f t="shared" ref="L136:L204" si="31">D136*2.511</f>
        <v>120.52800000000001</v>
      </c>
      <c r="M136" s="14">
        <f t="shared" ref="M136:M204" si="32">E136*2.8154</f>
        <v>61.938800000000001</v>
      </c>
      <c r="N136" s="14">
        <f t="shared" ref="N136:N204" si="33">F136*2.318</f>
        <v>0</v>
      </c>
      <c r="O136" s="15">
        <f t="shared" ref="O136:O204" si="34">L136+M136+N136</f>
        <v>182.46680000000001</v>
      </c>
      <c r="P136" s="14">
        <f t="shared" ref="P136:P204" si="35">D136*2.4268</f>
        <v>116.4864</v>
      </c>
      <c r="Q136" s="14">
        <f t="shared" ref="Q136:Q204" si="36">E136*2.7316</f>
        <v>60.095199999999998</v>
      </c>
      <c r="R136" s="14">
        <f t="shared" ref="R136:R204" si="37">F136*2.2736</f>
        <v>0</v>
      </c>
      <c r="S136" s="15">
        <f t="shared" ref="S136:S204" si="38">SUM(P136:R136)</f>
        <v>176.58160000000001</v>
      </c>
    </row>
    <row r="137" spans="1:19" ht="18" customHeight="1">
      <c r="A137" s="56">
        <v>131</v>
      </c>
      <c r="B137" s="16" t="s">
        <v>42</v>
      </c>
      <c r="C137" s="9" t="s">
        <v>115</v>
      </c>
      <c r="D137" s="10">
        <v>22.5</v>
      </c>
      <c r="E137" s="11"/>
      <c r="F137" s="12"/>
      <c r="G137" s="12">
        <f t="shared" si="26"/>
        <v>22.5</v>
      </c>
      <c r="H137" s="13">
        <f t="shared" si="27"/>
        <v>58.299749999999996</v>
      </c>
      <c r="I137" s="14">
        <f t="shared" si="28"/>
        <v>0</v>
      </c>
      <c r="J137" s="14">
        <f t="shared" si="29"/>
        <v>0</v>
      </c>
      <c r="K137" s="58">
        <f t="shared" si="30"/>
        <v>58.299749999999996</v>
      </c>
      <c r="L137" s="14">
        <f t="shared" si="31"/>
        <v>56.497500000000002</v>
      </c>
      <c r="M137" s="14">
        <f t="shared" si="32"/>
        <v>0</v>
      </c>
      <c r="N137" s="14">
        <f t="shared" si="33"/>
        <v>0</v>
      </c>
      <c r="O137" s="15">
        <f t="shared" si="34"/>
        <v>56.497500000000002</v>
      </c>
      <c r="P137" s="14">
        <f t="shared" si="35"/>
        <v>54.603000000000002</v>
      </c>
      <c r="Q137" s="14">
        <f t="shared" si="36"/>
        <v>0</v>
      </c>
      <c r="R137" s="14">
        <f t="shared" si="37"/>
        <v>0</v>
      </c>
      <c r="S137" s="15">
        <f t="shared" si="38"/>
        <v>54.603000000000002</v>
      </c>
    </row>
    <row r="138" spans="1:19" ht="15.75">
      <c r="A138" s="56">
        <v>132</v>
      </c>
      <c r="B138" s="16"/>
      <c r="C138" s="9" t="s">
        <v>116</v>
      </c>
      <c r="D138" s="10">
        <v>12</v>
      </c>
      <c r="E138" s="11">
        <v>5</v>
      </c>
      <c r="F138" s="12"/>
      <c r="G138" s="12">
        <f t="shared" si="26"/>
        <v>17</v>
      </c>
      <c r="H138" s="13">
        <f t="shared" si="27"/>
        <v>31.0932</v>
      </c>
      <c r="I138" s="14">
        <f t="shared" si="28"/>
        <v>14.170499999999999</v>
      </c>
      <c r="J138" s="14">
        <f t="shared" si="29"/>
        <v>0</v>
      </c>
      <c r="K138" s="58">
        <f t="shared" si="30"/>
        <v>45.2637</v>
      </c>
      <c r="L138" s="14">
        <f t="shared" si="31"/>
        <v>30.132000000000001</v>
      </c>
      <c r="M138" s="14">
        <f t="shared" si="32"/>
        <v>14.077</v>
      </c>
      <c r="N138" s="14">
        <f t="shared" si="33"/>
        <v>0</v>
      </c>
      <c r="O138" s="15">
        <f t="shared" si="34"/>
        <v>44.209000000000003</v>
      </c>
      <c r="P138" s="14">
        <f t="shared" si="35"/>
        <v>29.121600000000001</v>
      </c>
      <c r="Q138" s="14">
        <f t="shared" si="36"/>
        <v>13.657999999999999</v>
      </c>
      <c r="R138" s="14">
        <f t="shared" si="37"/>
        <v>0</v>
      </c>
      <c r="S138" s="15">
        <f t="shared" si="38"/>
        <v>42.779600000000002</v>
      </c>
    </row>
    <row r="139" spans="1:19" ht="15.75">
      <c r="A139" s="56">
        <v>133</v>
      </c>
      <c r="B139" s="16" t="s">
        <v>42</v>
      </c>
      <c r="C139" s="9" t="s">
        <v>117</v>
      </c>
      <c r="D139" s="10">
        <v>13</v>
      </c>
      <c r="E139" s="11"/>
      <c r="F139" s="12"/>
      <c r="G139" s="12">
        <f t="shared" si="26"/>
        <v>13</v>
      </c>
      <c r="H139" s="13">
        <f t="shared" si="27"/>
        <v>33.6843</v>
      </c>
      <c r="I139" s="14">
        <f t="shared" si="28"/>
        <v>0</v>
      </c>
      <c r="J139" s="14">
        <f t="shared" si="29"/>
        <v>0</v>
      </c>
      <c r="K139" s="58">
        <f t="shared" si="30"/>
        <v>33.6843</v>
      </c>
      <c r="L139" s="14">
        <f t="shared" si="31"/>
        <v>32.643000000000001</v>
      </c>
      <c r="M139" s="14">
        <f t="shared" si="32"/>
        <v>0</v>
      </c>
      <c r="N139" s="14">
        <f t="shared" si="33"/>
        <v>0</v>
      </c>
      <c r="O139" s="15">
        <f t="shared" si="34"/>
        <v>32.643000000000001</v>
      </c>
      <c r="P139" s="14">
        <f t="shared" si="35"/>
        <v>31.548400000000001</v>
      </c>
      <c r="Q139" s="14">
        <f t="shared" si="36"/>
        <v>0</v>
      </c>
      <c r="R139" s="14">
        <f t="shared" si="37"/>
        <v>0</v>
      </c>
      <c r="S139" s="15">
        <f t="shared" si="38"/>
        <v>31.548400000000001</v>
      </c>
    </row>
    <row r="140" spans="1:19" ht="15.75">
      <c r="A140" s="56">
        <v>134</v>
      </c>
      <c r="B140" s="16" t="s">
        <v>42</v>
      </c>
      <c r="C140" s="9" t="s">
        <v>73</v>
      </c>
      <c r="D140" s="10"/>
      <c r="E140" s="11"/>
      <c r="F140" s="12">
        <v>78</v>
      </c>
      <c r="G140" s="12">
        <f t="shared" si="26"/>
        <v>78</v>
      </c>
      <c r="H140" s="13">
        <f t="shared" si="27"/>
        <v>0</v>
      </c>
      <c r="I140" s="14">
        <f t="shared" si="28"/>
        <v>0</v>
      </c>
      <c r="J140" s="14">
        <f t="shared" si="29"/>
        <v>183.86160000000001</v>
      </c>
      <c r="K140" s="58">
        <f t="shared" si="30"/>
        <v>183.86160000000001</v>
      </c>
      <c r="L140" s="14">
        <f t="shared" si="31"/>
        <v>0</v>
      </c>
      <c r="M140" s="14">
        <f t="shared" si="32"/>
        <v>0</v>
      </c>
      <c r="N140" s="14">
        <f t="shared" si="33"/>
        <v>180.804</v>
      </c>
      <c r="O140" s="15">
        <f t="shared" si="34"/>
        <v>180.804</v>
      </c>
      <c r="P140" s="14">
        <f t="shared" si="35"/>
        <v>0</v>
      </c>
      <c r="Q140" s="14">
        <f t="shared" si="36"/>
        <v>0</v>
      </c>
      <c r="R140" s="14">
        <f t="shared" si="37"/>
        <v>177.3408</v>
      </c>
      <c r="S140" s="15">
        <f t="shared" si="38"/>
        <v>177.3408</v>
      </c>
    </row>
    <row r="141" spans="1:19" ht="22.5">
      <c r="A141" s="56">
        <v>135</v>
      </c>
      <c r="B141" s="16" t="s">
        <v>42</v>
      </c>
      <c r="C141" s="9" t="s">
        <v>118</v>
      </c>
      <c r="D141" s="10"/>
      <c r="E141" s="11"/>
      <c r="F141" s="12">
        <v>185</v>
      </c>
      <c r="G141" s="12">
        <f t="shared" si="26"/>
        <v>185</v>
      </c>
      <c r="H141" s="13">
        <f t="shared" si="27"/>
        <v>0</v>
      </c>
      <c r="I141" s="14">
        <f t="shared" si="28"/>
        <v>0</v>
      </c>
      <c r="J141" s="14">
        <f t="shared" si="29"/>
        <v>436.08200000000005</v>
      </c>
      <c r="K141" s="58">
        <f t="shared" si="30"/>
        <v>436.08200000000005</v>
      </c>
      <c r="L141" s="14">
        <f t="shared" si="31"/>
        <v>0</v>
      </c>
      <c r="M141" s="14">
        <f t="shared" si="32"/>
        <v>0</v>
      </c>
      <c r="N141" s="14">
        <f t="shared" si="33"/>
        <v>428.83</v>
      </c>
      <c r="O141" s="15">
        <f t="shared" si="34"/>
        <v>428.83</v>
      </c>
      <c r="P141" s="14">
        <f t="shared" si="35"/>
        <v>0</v>
      </c>
      <c r="Q141" s="14">
        <f t="shared" si="36"/>
        <v>0</v>
      </c>
      <c r="R141" s="14">
        <f t="shared" si="37"/>
        <v>420.61599999999999</v>
      </c>
      <c r="S141" s="15">
        <f t="shared" si="38"/>
        <v>420.61599999999999</v>
      </c>
    </row>
    <row r="142" spans="1:19" ht="15.75">
      <c r="A142" s="56">
        <v>136</v>
      </c>
      <c r="B142" s="16" t="s">
        <v>42</v>
      </c>
      <c r="C142" s="9" t="s">
        <v>58</v>
      </c>
      <c r="D142" s="10"/>
      <c r="E142" s="11"/>
      <c r="F142" s="12">
        <v>38</v>
      </c>
      <c r="G142" s="12">
        <f t="shared" si="26"/>
        <v>38</v>
      </c>
      <c r="H142" s="13">
        <f t="shared" si="27"/>
        <v>0</v>
      </c>
      <c r="I142" s="14">
        <f t="shared" si="28"/>
        <v>0</v>
      </c>
      <c r="J142" s="14">
        <f t="shared" si="29"/>
        <v>89.573600000000013</v>
      </c>
      <c r="K142" s="58">
        <f t="shared" si="30"/>
        <v>89.573600000000013</v>
      </c>
      <c r="L142" s="14">
        <f t="shared" si="31"/>
        <v>0</v>
      </c>
      <c r="M142" s="14">
        <f t="shared" si="32"/>
        <v>0</v>
      </c>
      <c r="N142" s="14">
        <f t="shared" si="33"/>
        <v>88.084000000000003</v>
      </c>
      <c r="O142" s="15">
        <f t="shared" si="34"/>
        <v>88.084000000000003</v>
      </c>
      <c r="P142" s="14">
        <f t="shared" si="35"/>
        <v>0</v>
      </c>
      <c r="Q142" s="14">
        <f t="shared" si="36"/>
        <v>0</v>
      </c>
      <c r="R142" s="14">
        <f t="shared" si="37"/>
        <v>86.396799999999999</v>
      </c>
      <c r="S142" s="15">
        <f t="shared" si="38"/>
        <v>86.396799999999999</v>
      </c>
    </row>
    <row r="143" spans="1:19" ht="15.75">
      <c r="A143" s="56">
        <v>137</v>
      </c>
      <c r="B143" s="16" t="s">
        <v>42</v>
      </c>
      <c r="C143" s="9" t="s">
        <v>19</v>
      </c>
      <c r="D143" s="10"/>
      <c r="E143" s="11"/>
      <c r="F143" s="12">
        <v>55</v>
      </c>
      <c r="G143" s="12">
        <f t="shared" si="26"/>
        <v>55</v>
      </c>
      <c r="H143" s="13">
        <f t="shared" si="27"/>
        <v>0</v>
      </c>
      <c r="I143" s="14">
        <f t="shared" si="28"/>
        <v>0</v>
      </c>
      <c r="J143" s="14">
        <f t="shared" si="29"/>
        <v>129.64600000000002</v>
      </c>
      <c r="K143" s="58">
        <f t="shared" si="30"/>
        <v>129.64600000000002</v>
      </c>
      <c r="L143" s="14">
        <f t="shared" si="31"/>
        <v>0</v>
      </c>
      <c r="M143" s="14">
        <f t="shared" si="32"/>
        <v>0</v>
      </c>
      <c r="N143" s="14">
        <f t="shared" si="33"/>
        <v>127.49000000000001</v>
      </c>
      <c r="O143" s="15">
        <f t="shared" si="34"/>
        <v>127.49000000000001</v>
      </c>
      <c r="P143" s="14">
        <f t="shared" si="35"/>
        <v>0</v>
      </c>
      <c r="Q143" s="14">
        <f t="shared" si="36"/>
        <v>0</v>
      </c>
      <c r="R143" s="14">
        <f t="shared" si="37"/>
        <v>125.048</v>
      </c>
      <c r="S143" s="15">
        <f t="shared" si="38"/>
        <v>125.048</v>
      </c>
    </row>
    <row r="144" spans="1:19" ht="15.75">
      <c r="A144" s="56">
        <v>138</v>
      </c>
      <c r="B144" s="16" t="s">
        <v>42</v>
      </c>
      <c r="C144" s="9" t="s">
        <v>119</v>
      </c>
      <c r="D144" s="10"/>
      <c r="E144" s="11"/>
      <c r="F144" s="12">
        <v>100</v>
      </c>
      <c r="G144" s="12">
        <f t="shared" si="26"/>
        <v>100</v>
      </c>
      <c r="H144" s="13">
        <f t="shared" si="27"/>
        <v>0</v>
      </c>
      <c r="I144" s="14">
        <f t="shared" si="28"/>
        <v>0</v>
      </c>
      <c r="J144" s="14">
        <f t="shared" si="29"/>
        <v>235.72000000000003</v>
      </c>
      <c r="K144" s="58">
        <f t="shared" si="30"/>
        <v>235.72000000000003</v>
      </c>
      <c r="L144" s="14">
        <f t="shared" si="31"/>
        <v>0</v>
      </c>
      <c r="M144" s="14">
        <f t="shared" si="32"/>
        <v>0</v>
      </c>
      <c r="N144" s="14">
        <f t="shared" si="33"/>
        <v>231.8</v>
      </c>
      <c r="O144" s="15">
        <f t="shared" si="34"/>
        <v>231.8</v>
      </c>
      <c r="P144" s="14">
        <f t="shared" si="35"/>
        <v>0</v>
      </c>
      <c r="Q144" s="14">
        <f t="shared" si="36"/>
        <v>0</v>
      </c>
      <c r="R144" s="14">
        <f t="shared" si="37"/>
        <v>227.36</v>
      </c>
      <c r="S144" s="15">
        <f t="shared" si="38"/>
        <v>227.36</v>
      </c>
    </row>
    <row r="145" spans="1:19" ht="15.75">
      <c r="A145" s="56">
        <v>139</v>
      </c>
      <c r="B145" s="16" t="s">
        <v>42</v>
      </c>
      <c r="C145" s="9" t="s">
        <v>20</v>
      </c>
      <c r="D145" s="10"/>
      <c r="E145" s="11"/>
      <c r="F145" s="12">
        <v>71</v>
      </c>
      <c r="G145" s="12">
        <f t="shared" si="26"/>
        <v>71</v>
      </c>
      <c r="H145" s="13">
        <f t="shared" si="27"/>
        <v>0</v>
      </c>
      <c r="I145" s="14">
        <f t="shared" si="28"/>
        <v>0</v>
      </c>
      <c r="J145" s="14">
        <f t="shared" si="29"/>
        <v>167.36120000000003</v>
      </c>
      <c r="K145" s="58">
        <f t="shared" si="30"/>
        <v>167.36120000000003</v>
      </c>
      <c r="L145" s="14">
        <f t="shared" si="31"/>
        <v>0</v>
      </c>
      <c r="M145" s="14">
        <f t="shared" si="32"/>
        <v>0</v>
      </c>
      <c r="N145" s="14">
        <f t="shared" si="33"/>
        <v>164.578</v>
      </c>
      <c r="O145" s="15">
        <f t="shared" si="34"/>
        <v>164.578</v>
      </c>
      <c r="P145" s="14">
        <f t="shared" si="35"/>
        <v>0</v>
      </c>
      <c r="Q145" s="14">
        <f t="shared" si="36"/>
        <v>0</v>
      </c>
      <c r="R145" s="14">
        <f t="shared" si="37"/>
        <v>161.4256</v>
      </c>
      <c r="S145" s="15">
        <f t="shared" si="38"/>
        <v>161.4256</v>
      </c>
    </row>
    <row r="146" spans="1:19" ht="15.75">
      <c r="A146" s="56">
        <v>140</v>
      </c>
      <c r="B146" s="16" t="s">
        <v>42</v>
      </c>
      <c r="C146" s="9" t="s">
        <v>113</v>
      </c>
      <c r="D146" s="10">
        <v>19.5</v>
      </c>
      <c r="E146" s="11"/>
      <c r="F146" s="12"/>
      <c r="G146" s="12">
        <f t="shared" si="26"/>
        <v>19.5</v>
      </c>
      <c r="H146" s="13">
        <f t="shared" si="27"/>
        <v>50.526449999999997</v>
      </c>
      <c r="I146" s="14">
        <f t="shared" si="28"/>
        <v>0</v>
      </c>
      <c r="J146" s="14">
        <f t="shared" si="29"/>
        <v>0</v>
      </c>
      <c r="K146" s="58">
        <f t="shared" si="30"/>
        <v>50.526449999999997</v>
      </c>
      <c r="L146" s="14">
        <f t="shared" si="31"/>
        <v>48.964500000000001</v>
      </c>
      <c r="M146" s="14">
        <f t="shared" si="32"/>
        <v>0</v>
      </c>
      <c r="N146" s="14">
        <f t="shared" si="33"/>
        <v>0</v>
      </c>
      <c r="O146" s="15">
        <f t="shared" si="34"/>
        <v>48.964500000000001</v>
      </c>
      <c r="P146" s="14">
        <f t="shared" si="35"/>
        <v>47.322600000000001</v>
      </c>
      <c r="Q146" s="14">
        <f t="shared" si="36"/>
        <v>0</v>
      </c>
      <c r="R146" s="14">
        <f t="shared" si="37"/>
        <v>0</v>
      </c>
      <c r="S146" s="15">
        <f t="shared" si="38"/>
        <v>47.322600000000001</v>
      </c>
    </row>
    <row r="147" spans="1:19" ht="15.75">
      <c r="A147" s="56">
        <v>141</v>
      </c>
      <c r="B147" s="16" t="s">
        <v>42</v>
      </c>
      <c r="C147" s="9" t="s">
        <v>120</v>
      </c>
      <c r="D147" s="10">
        <v>3.5</v>
      </c>
      <c r="E147" s="11"/>
      <c r="F147" s="12">
        <v>9</v>
      </c>
      <c r="G147" s="12">
        <f t="shared" si="26"/>
        <v>12.5</v>
      </c>
      <c r="H147" s="13">
        <f t="shared" si="27"/>
        <v>9.0688499999999994</v>
      </c>
      <c r="I147" s="14">
        <f t="shared" si="28"/>
        <v>0</v>
      </c>
      <c r="J147" s="14">
        <f t="shared" si="29"/>
        <v>21.2148</v>
      </c>
      <c r="K147" s="58">
        <f t="shared" si="30"/>
        <v>30.283650000000002</v>
      </c>
      <c r="L147" s="14">
        <f t="shared" si="31"/>
        <v>8.7885000000000009</v>
      </c>
      <c r="M147" s="14">
        <f t="shared" si="32"/>
        <v>0</v>
      </c>
      <c r="N147" s="14">
        <f t="shared" si="33"/>
        <v>20.862000000000002</v>
      </c>
      <c r="O147" s="15">
        <f t="shared" si="34"/>
        <v>29.650500000000001</v>
      </c>
      <c r="P147" s="14">
        <f t="shared" si="35"/>
        <v>8.4938000000000002</v>
      </c>
      <c r="Q147" s="14">
        <f t="shared" si="36"/>
        <v>0</v>
      </c>
      <c r="R147" s="14">
        <f t="shared" si="37"/>
        <v>20.462400000000002</v>
      </c>
      <c r="S147" s="15">
        <f t="shared" si="38"/>
        <v>28.956200000000003</v>
      </c>
    </row>
    <row r="148" spans="1:19" ht="15.75">
      <c r="A148" s="56">
        <v>142</v>
      </c>
      <c r="B148" s="16"/>
      <c r="C148" s="9" t="s">
        <v>121</v>
      </c>
      <c r="D148" s="10"/>
      <c r="E148" s="11">
        <v>17.7</v>
      </c>
      <c r="F148" s="12"/>
      <c r="G148" s="12">
        <f t="shared" si="26"/>
        <v>17.7</v>
      </c>
      <c r="H148" s="13">
        <f t="shared" si="27"/>
        <v>0</v>
      </c>
      <c r="I148" s="14">
        <f t="shared" si="28"/>
        <v>50.163569999999993</v>
      </c>
      <c r="J148" s="14">
        <f t="shared" si="29"/>
        <v>0</v>
      </c>
      <c r="K148" s="58">
        <f t="shared" si="30"/>
        <v>50.163569999999993</v>
      </c>
      <c r="L148" s="14">
        <f t="shared" si="31"/>
        <v>0</v>
      </c>
      <c r="M148" s="14">
        <f t="shared" si="32"/>
        <v>49.832579999999993</v>
      </c>
      <c r="N148" s="14">
        <f t="shared" si="33"/>
        <v>0</v>
      </c>
      <c r="O148" s="15">
        <f t="shared" si="34"/>
        <v>49.832579999999993</v>
      </c>
      <c r="P148" s="14">
        <f t="shared" si="35"/>
        <v>0</v>
      </c>
      <c r="Q148" s="14">
        <f t="shared" si="36"/>
        <v>48.349319999999992</v>
      </c>
      <c r="R148" s="14">
        <f t="shared" si="37"/>
        <v>0</v>
      </c>
      <c r="S148" s="15">
        <f t="shared" si="38"/>
        <v>48.349319999999992</v>
      </c>
    </row>
    <row r="149" spans="1:19" ht="15.75">
      <c r="A149" s="56">
        <v>143</v>
      </c>
      <c r="B149" s="16"/>
      <c r="C149" s="9" t="s">
        <v>122</v>
      </c>
      <c r="D149" s="10">
        <v>7.5</v>
      </c>
      <c r="E149" s="11"/>
      <c r="F149" s="12"/>
      <c r="G149" s="12">
        <f t="shared" si="26"/>
        <v>7.5</v>
      </c>
      <c r="H149" s="13">
        <f t="shared" si="27"/>
        <v>19.433250000000001</v>
      </c>
      <c r="I149" s="14">
        <f t="shared" si="28"/>
        <v>0</v>
      </c>
      <c r="J149" s="14">
        <f t="shared" si="29"/>
        <v>0</v>
      </c>
      <c r="K149" s="58">
        <f t="shared" si="30"/>
        <v>19.433250000000001</v>
      </c>
      <c r="L149" s="14">
        <f t="shared" si="31"/>
        <v>18.8325</v>
      </c>
      <c r="M149" s="14">
        <f t="shared" si="32"/>
        <v>0</v>
      </c>
      <c r="N149" s="14">
        <f t="shared" si="33"/>
        <v>0</v>
      </c>
      <c r="O149" s="15">
        <f t="shared" si="34"/>
        <v>18.8325</v>
      </c>
      <c r="P149" s="14">
        <f t="shared" si="35"/>
        <v>18.201000000000001</v>
      </c>
      <c r="Q149" s="14">
        <f t="shared" si="36"/>
        <v>0</v>
      </c>
      <c r="R149" s="14">
        <f t="shared" si="37"/>
        <v>0</v>
      </c>
      <c r="S149" s="15">
        <f t="shared" si="38"/>
        <v>18.201000000000001</v>
      </c>
    </row>
    <row r="150" spans="1:19" ht="22.5">
      <c r="A150" s="56">
        <v>144</v>
      </c>
      <c r="B150" s="16"/>
      <c r="C150" s="9" t="s">
        <v>123</v>
      </c>
      <c r="D150" s="10"/>
      <c r="E150" s="11">
        <v>11.2</v>
      </c>
      <c r="F150" s="12"/>
      <c r="G150" s="12">
        <f t="shared" si="26"/>
        <v>11.2</v>
      </c>
      <c r="H150" s="13">
        <f t="shared" si="27"/>
        <v>0</v>
      </c>
      <c r="I150" s="14">
        <f t="shared" si="28"/>
        <v>31.741919999999997</v>
      </c>
      <c r="J150" s="14">
        <f t="shared" si="29"/>
        <v>0</v>
      </c>
      <c r="K150" s="58">
        <f t="shared" si="30"/>
        <v>31.741919999999997</v>
      </c>
      <c r="L150" s="14">
        <f t="shared" si="31"/>
        <v>0</v>
      </c>
      <c r="M150" s="14">
        <f t="shared" si="32"/>
        <v>31.532479999999996</v>
      </c>
      <c r="N150" s="14">
        <f t="shared" si="33"/>
        <v>0</v>
      </c>
      <c r="O150" s="15">
        <f t="shared" si="34"/>
        <v>31.532479999999996</v>
      </c>
      <c r="P150" s="14">
        <f t="shared" si="35"/>
        <v>0</v>
      </c>
      <c r="Q150" s="14">
        <f t="shared" si="36"/>
        <v>30.593919999999997</v>
      </c>
      <c r="R150" s="14">
        <f t="shared" si="37"/>
        <v>0</v>
      </c>
      <c r="S150" s="15">
        <f t="shared" si="38"/>
        <v>30.593919999999997</v>
      </c>
    </row>
    <row r="151" spans="1:19" ht="15.75">
      <c r="A151" s="56">
        <v>145</v>
      </c>
      <c r="B151" s="16" t="s">
        <v>42</v>
      </c>
      <c r="C151" s="9" t="s">
        <v>124</v>
      </c>
      <c r="D151" s="10">
        <v>31</v>
      </c>
      <c r="E151" s="11"/>
      <c r="F151" s="12"/>
      <c r="G151" s="12">
        <f t="shared" si="26"/>
        <v>31</v>
      </c>
      <c r="H151" s="13">
        <f t="shared" si="27"/>
        <v>80.324100000000001</v>
      </c>
      <c r="I151" s="14">
        <f t="shared" si="28"/>
        <v>0</v>
      </c>
      <c r="J151" s="14">
        <f t="shared" si="29"/>
        <v>0</v>
      </c>
      <c r="K151" s="58">
        <f t="shared" si="30"/>
        <v>80.324100000000001</v>
      </c>
      <c r="L151" s="14">
        <f t="shared" si="31"/>
        <v>77.841000000000008</v>
      </c>
      <c r="M151" s="14">
        <f t="shared" si="32"/>
        <v>0</v>
      </c>
      <c r="N151" s="14">
        <f t="shared" si="33"/>
        <v>0</v>
      </c>
      <c r="O151" s="15">
        <f t="shared" si="34"/>
        <v>77.841000000000008</v>
      </c>
      <c r="P151" s="14">
        <f t="shared" si="35"/>
        <v>75.230800000000002</v>
      </c>
      <c r="Q151" s="14">
        <f t="shared" si="36"/>
        <v>0</v>
      </c>
      <c r="R151" s="14">
        <f t="shared" si="37"/>
        <v>0</v>
      </c>
      <c r="S151" s="15">
        <f t="shared" si="38"/>
        <v>75.230800000000002</v>
      </c>
    </row>
    <row r="152" spans="1:19" ht="15.75">
      <c r="A152" s="56">
        <v>146</v>
      </c>
      <c r="B152" s="16" t="s">
        <v>42</v>
      </c>
      <c r="C152" s="9" t="s">
        <v>38</v>
      </c>
      <c r="D152" s="10"/>
      <c r="E152" s="11"/>
      <c r="F152" s="12">
        <v>20</v>
      </c>
      <c r="G152" s="12">
        <f t="shared" si="26"/>
        <v>20</v>
      </c>
      <c r="H152" s="13">
        <f t="shared" si="27"/>
        <v>0</v>
      </c>
      <c r="I152" s="14">
        <f t="shared" si="28"/>
        <v>0</v>
      </c>
      <c r="J152" s="14">
        <f t="shared" si="29"/>
        <v>47.144000000000005</v>
      </c>
      <c r="K152" s="58">
        <f t="shared" si="30"/>
        <v>47.144000000000005</v>
      </c>
      <c r="L152" s="14">
        <f t="shared" si="31"/>
        <v>0</v>
      </c>
      <c r="M152" s="14">
        <f t="shared" si="32"/>
        <v>0</v>
      </c>
      <c r="N152" s="14">
        <f t="shared" si="33"/>
        <v>46.36</v>
      </c>
      <c r="O152" s="15">
        <f t="shared" si="34"/>
        <v>46.36</v>
      </c>
      <c r="P152" s="14">
        <f t="shared" si="35"/>
        <v>0</v>
      </c>
      <c r="Q152" s="14">
        <f t="shared" si="36"/>
        <v>0</v>
      </c>
      <c r="R152" s="14">
        <f t="shared" si="37"/>
        <v>45.472000000000001</v>
      </c>
      <c r="S152" s="15">
        <f t="shared" si="38"/>
        <v>45.472000000000001</v>
      </c>
    </row>
    <row r="153" spans="1:19" ht="15.75">
      <c r="A153" s="56">
        <v>147</v>
      </c>
      <c r="B153" s="16" t="s">
        <v>42</v>
      </c>
      <c r="C153" s="9" t="s">
        <v>40</v>
      </c>
      <c r="D153" s="10"/>
      <c r="E153" s="11"/>
      <c r="F153" s="12">
        <v>45</v>
      </c>
      <c r="G153" s="12">
        <f t="shared" si="26"/>
        <v>45</v>
      </c>
      <c r="H153" s="13">
        <f t="shared" si="27"/>
        <v>0</v>
      </c>
      <c r="I153" s="14">
        <f t="shared" si="28"/>
        <v>0</v>
      </c>
      <c r="J153" s="14">
        <f t="shared" si="29"/>
        <v>106.07400000000001</v>
      </c>
      <c r="K153" s="58">
        <f t="shared" si="30"/>
        <v>106.07400000000001</v>
      </c>
      <c r="L153" s="14">
        <f t="shared" si="31"/>
        <v>0</v>
      </c>
      <c r="M153" s="14">
        <f t="shared" si="32"/>
        <v>0</v>
      </c>
      <c r="N153" s="14">
        <f t="shared" si="33"/>
        <v>104.31</v>
      </c>
      <c r="O153" s="15">
        <f t="shared" si="34"/>
        <v>104.31</v>
      </c>
      <c r="P153" s="14">
        <f t="shared" si="35"/>
        <v>0</v>
      </c>
      <c r="Q153" s="14">
        <f t="shared" si="36"/>
        <v>0</v>
      </c>
      <c r="R153" s="14">
        <f t="shared" si="37"/>
        <v>102.312</v>
      </c>
      <c r="S153" s="15">
        <f t="shared" si="38"/>
        <v>102.312</v>
      </c>
    </row>
    <row r="154" spans="1:19" ht="15.75">
      <c r="A154" s="56">
        <v>148</v>
      </c>
      <c r="B154" s="16" t="s">
        <v>42</v>
      </c>
      <c r="C154" s="9" t="s">
        <v>32</v>
      </c>
      <c r="D154" s="10"/>
      <c r="E154" s="11"/>
      <c r="F154" s="12">
        <v>96</v>
      </c>
      <c r="G154" s="12">
        <f t="shared" si="26"/>
        <v>96</v>
      </c>
      <c r="H154" s="13">
        <f t="shared" si="27"/>
        <v>0</v>
      </c>
      <c r="I154" s="14">
        <f t="shared" si="28"/>
        <v>0</v>
      </c>
      <c r="J154" s="14">
        <f t="shared" si="29"/>
        <v>226.2912</v>
      </c>
      <c r="K154" s="58">
        <f t="shared" si="30"/>
        <v>226.2912</v>
      </c>
      <c r="L154" s="14">
        <f t="shared" si="31"/>
        <v>0</v>
      </c>
      <c r="M154" s="14">
        <f t="shared" si="32"/>
        <v>0</v>
      </c>
      <c r="N154" s="14">
        <f t="shared" si="33"/>
        <v>222.52800000000002</v>
      </c>
      <c r="O154" s="15">
        <f t="shared" si="34"/>
        <v>222.52800000000002</v>
      </c>
      <c r="P154" s="14">
        <f t="shared" si="35"/>
        <v>0</v>
      </c>
      <c r="Q154" s="14">
        <f t="shared" si="36"/>
        <v>0</v>
      </c>
      <c r="R154" s="14">
        <f t="shared" si="37"/>
        <v>218.26560000000001</v>
      </c>
      <c r="S154" s="15">
        <f t="shared" si="38"/>
        <v>218.26560000000001</v>
      </c>
    </row>
    <row r="155" spans="1:19" ht="15.75">
      <c r="A155" s="56">
        <v>149</v>
      </c>
      <c r="B155" s="16" t="s">
        <v>42</v>
      </c>
      <c r="C155" s="9" t="s">
        <v>125</v>
      </c>
      <c r="D155" s="10">
        <v>39</v>
      </c>
      <c r="E155" s="11"/>
      <c r="F155" s="12"/>
      <c r="G155" s="12">
        <f t="shared" si="26"/>
        <v>39</v>
      </c>
      <c r="H155" s="13">
        <f t="shared" si="27"/>
        <v>101.05289999999999</v>
      </c>
      <c r="I155" s="14">
        <f t="shared" si="28"/>
        <v>0</v>
      </c>
      <c r="J155" s="14">
        <f t="shared" si="29"/>
        <v>0</v>
      </c>
      <c r="K155" s="58">
        <f t="shared" si="30"/>
        <v>101.05289999999999</v>
      </c>
      <c r="L155" s="14">
        <f t="shared" si="31"/>
        <v>97.929000000000002</v>
      </c>
      <c r="M155" s="14">
        <f t="shared" si="32"/>
        <v>0</v>
      </c>
      <c r="N155" s="14">
        <f t="shared" si="33"/>
        <v>0</v>
      </c>
      <c r="O155" s="15">
        <f t="shared" si="34"/>
        <v>97.929000000000002</v>
      </c>
      <c r="P155" s="14">
        <f t="shared" si="35"/>
        <v>94.645200000000003</v>
      </c>
      <c r="Q155" s="14">
        <f t="shared" si="36"/>
        <v>0</v>
      </c>
      <c r="R155" s="14">
        <f t="shared" si="37"/>
        <v>0</v>
      </c>
      <c r="S155" s="15">
        <f t="shared" si="38"/>
        <v>94.645200000000003</v>
      </c>
    </row>
    <row r="156" spans="1:19" ht="15.75">
      <c r="A156" s="56">
        <v>150</v>
      </c>
      <c r="B156" s="16" t="s">
        <v>42</v>
      </c>
      <c r="C156" s="9" t="s">
        <v>55</v>
      </c>
      <c r="D156" s="10"/>
      <c r="E156" s="11"/>
      <c r="F156" s="12">
        <v>135</v>
      </c>
      <c r="G156" s="12">
        <f t="shared" si="26"/>
        <v>135</v>
      </c>
      <c r="H156" s="13">
        <f t="shared" si="27"/>
        <v>0</v>
      </c>
      <c r="I156" s="14">
        <f t="shared" si="28"/>
        <v>0</v>
      </c>
      <c r="J156" s="14">
        <f t="shared" si="29"/>
        <v>318.22200000000004</v>
      </c>
      <c r="K156" s="58">
        <f t="shared" si="30"/>
        <v>318.22200000000004</v>
      </c>
      <c r="L156" s="14">
        <f t="shared" si="31"/>
        <v>0</v>
      </c>
      <c r="M156" s="14">
        <f t="shared" si="32"/>
        <v>0</v>
      </c>
      <c r="N156" s="14">
        <f t="shared" si="33"/>
        <v>312.93</v>
      </c>
      <c r="O156" s="15">
        <f t="shared" si="34"/>
        <v>312.93</v>
      </c>
      <c r="P156" s="14">
        <f t="shared" si="35"/>
        <v>0</v>
      </c>
      <c r="Q156" s="14">
        <f t="shared" si="36"/>
        <v>0</v>
      </c>
      <c r="R156" s="14">
        <f t="shared" si="37"/>
        <v>306.93600000000004</v>
      </c>
      <c r="S156" s="15">
        <f t="shared" si="38"/>
        <v>306.93600000000004</v>
      </c>
    </row>
    <row r="157" spans="1:19" ht="22.5">
      <c r="A157" s="56">
        <v>151</v>
      </c>
      <c r="B157" s="16" t="s">
        <v>26</v>
      </c>
      <c r="C157" s="9" t="s">
        <v>126</v>
      </c>
      <c r="D157" s="10">
        <v>28</v>
      </c>
      <c r="E157" s="11">
        <v>10</v>
      </c>
      <c r="F157" s="12"/>
      <c r="G157" s="12">
        <f t="shared" si="26"/>
        <v>38</v>
      </c>
      <c r="H157" s="13">
        <f t="shared" si="27"/>
        <v>72.550799999999995</v>
      </c>
      <c r="I157" s="14">
        <f t="shared" si="28"/>
        <v>28.340999999999998</v>
      </c>
      <c r="J157" s="14">
        <f t="shared" si="29"/>
        <v>0</v>
      </c>
      <c r="K157" s="58">
        <f t="shared" si="30"/>
        <v>100.89179999999999</v>
      </c>
      <c r="L157" s="14">
        <f t="shared" si="31"/>
        <v>70.308000000000007</v>
      </c>
      <c r="M157" s="14">
        <f t="shared" si="32"/>
        <v>28.154</v>
      </c>
      <c r="N157" s="14">
        <f t="shared" si="33"/>
        <v>0</v>
      </c>
      <c r="O157" s="15">
        <f t="shared" si="34"/>
        <v>98.462000000000003</v>
      </c>
      <c r="P157" s="14">
        <f t="shared" si="35"/>
        <v>67.950400000000002</v>
      </c>
      <c r="Q157" s="14">
        <f t="shared" si="36"/>
        <v>27.315999999999999</v>
      </c>
      <c r="R157" s="14">
        <f t="shared" si="37"/>
        <v>0</v>
      </c>
      <c r="S157" s="15">
        <f t="shared" si="38"/>
        <v>95.266400000000004</v>
      </c>
    </row>
    <row r="158" spans="1:19" ht="15.75">
      <c r="A158" s="56">
        <v>152</v>
      </c>
      <c r="B158" s="16" t="s">
        <v>26</v>
      </c>
      <c r="C158" s="9" t="s">
        <v>127</v>
      </c>
      <c r="D158" s="10"/>
      <c r="E158" s="11"/>
      <c r="F158" s="12">
        <v>9</v>
      </c>
      <c r="G158" s="12">
        <f t="shared" si="26"/>
        <v>9</v>
      </c>
      <c r="H158" s="13">
        <f t="shared" si="27"/>
        <v>0</v>
      </c>
      <c r="I158" s="14">
        <f t="shared" si="28"/>
        <v>0</v>
      </c>
      <c r="J158" s="14">
        <f t="shared" si="29"/>
        <v>21.2148</v>
      </c>
      <c r="K158" s="58">
        <f t="shared" si="30"/>
        <v>21.2148</v>
      </c>
      <c r="L158" s="14">
        <f t="shared" si="31"/>
        <v>0</v>
      </c>
      <c r="M158" s="14">
        <f t="shared" si="32"/>
        <v>0</v>
      </c>
      <c r="N158" s="14">
        <f t="shared" si="33"/>
        <v>20.862000000000002</v>
      </c>
      <c r="O158" s="15">
        <f t="shared" si="34"/>
        <v>20.862000000000002</v>
      </c>
      <c r="P158" s="14">
        <f t="shared" si="35"/>
        <v>0</v>
      </c>
      <c r="Q158" s="14">
        <f t="shared" si="36"/>
        <v>0</v>
      </c>
      <c r="R158" s="14">
        <f t="shared" si="37"/>
        <v>20.462400000000002</v>
      </c>
      <c r="S158" s="15">
        <f t="shared" si="38"/>
        <v>20.462400000000002</v>
      </c>
    </row>
    <row r="159" spans="1:19" ht="22.5">
      <c r="A159" s="56">
        <v>153</v>
      </c>
      <c r="B159" s="16" t="s">
        <v>26</v>
      </c>
      <c r="C159" s="9" t="s">
        <v>128</v>
      </c>
      <c r="D159" s="10">
        <v>13.5</v>
      </c>
      <c r="E159" s="11"/>
      <c r="F159" s="12"/>
      <c r="G159" s="12">
        <f t="shared" si="26"/>
        <v>13.5</v>
      </c>
      <c r="H159" s="13">
        <f t="shared" si="27"/>
        <v>34.979849999999999</v>
      </c>
      <c r="I159" s="14">
        <f t="shared" si="28"/>
        <v>0</v>
      </c>
      <c r="J159" s="14">
        <f t="shared" si="29"/>
        <v>0</v>
      </c>
      <c r="K159" s="58">
        <f t="shared" si="30"/>
        <v>34.979849999999999</v>
      </c>
      <c r="L159" s="14">
        <f t="shared" si="31"/>
        <v>33.898499999999999</v>
      </c>
      <c r="M159" s="14">
        <f t="shared" si="32"/>
        <v>0</v>
      </c>
      <c r="N159" s="14">
        <f t="shared" si="33"/>
        <v>0</v>
      </c>
      <c r="O159" s="15">
        <f t="shared" si="34"/>
        <v>33.898499999999999</v>
      </c>
      <c r="P159" s="14">
        <f t="shared" si="35"/>
        <v>32.761800000000001</v>
      </c>
      <c r="Q159" s="14">
        <f t="shared" si="36"/>
        <v>0</v>
      </c>
      <c r="R159" s="14">
        <f t="shared" si="37"/>
        <v>0</v>
      </c>
      <c r="S159" s="15">
        <f t="shared" si="38"/>
        <v>32.761800000000001</v>
      </c>
    </row>
    <row r="160" spans="1:19" ht="15.75">
      <c r="A160" s="56">
        <v>154</v>
      </c>
      <c r="B160" s="16" t="s">
        <v>26</v>
      </c>
      <c r="C160" s="9" t="s">
        <v>129</v>
      </c>
      <c r="D160" s="10"/>
      <c r="E160" s="11"/>
      <c r="F160" s="12">
        <v>155</v>
      </c>
      <c r="G160" s="12">
        <f t="shared" si="26"/>
        <v>155</v>
      </c>
      <c r="H160" s="13">
        <f t="shared" si="27"/>
        <v>0</v>
      </c>
      <c r="I160" s="14">
        <f t="shared" si="28"/>
        <v>0</v>
      </c>
      <c r="J160" s="14">
        <f t="shared" si="29"/>
        <v>365.36600000000004</v>
      </c>
      <c r="K160" s="58">
        <f t="shared" si="30"/>
        <v>365.36600000000004</v>
      </c>
      <c r="L160" s="14">
        <f t="shared" si="31"/>
        <v>0</v>
      </c>
      <c r="M160" s="14">
        <f t="shared" si="32"/>
        <v>0</v>
      </c>
      <c r="N160" s="14">
        <f t="shared" si="33"/>
        <v>359.29</v>
      </c>
      <c r="O160" s="15">
        <f t="shared" si="34"/>
        <v>359.29</v>
      </c>
      <c r="P160" s="14">
        <f t="shared" si="35"/>
        <v>0</v>
      </c>
      <c r="Q160" s="14">
        <f t="shared" si="36"/>
        <v>0</v>
      </c>
      <c r="R160" s="14">
        <f t="shared" si="37"/>
        <v>352.40800000000002</v>
      </c>
      <c r="S160" s="15">
        <f t="shared" si="38"/>
        <v>352.40800000000002</v>
      </c>
    </row>
    <row r="161" spans="1:19" ht="15.75">
      <c r="A161" s="56">
        <v>155</v>
      </c>
      <c r="B161" s="16" t="s">
        <v>26</v>
      </c>
      <c r="C161" s="9" t="s">
        <v>27</v>
      </c>
      <c r="D161" s="10"/>
      <c r="E161" s="11"/>
      <c r="F161" s="12">
        <v>113</v>
      </c>
      <c r="G161" s="12">
        <f t="shared" si="26"/>
        <v>113</v>
      </c>
      <c r="H161" s="13">
        <f t="shared" si="27"/>
        <v>0</v>
      </c>
      <c r="I161" s="14">
        <f t="shared" si="28"/>
        <v>0</v>
      </c>
      <c r="J161" s="14">
        <f t="shared" si="29"/>
        <v>266.36360000000002</v>
      </c>
      <c r="K161" s="58">
        <f t="shared" si="30"/>
        <v>266.36360000000002</v>
      </c>
      <c r="L161" s="14">
        <f t="shared" si="31"/>
        <v>0</v>
      </c>
      <c r="M161" s="14">
        <f t="shared" si="32"/>
        <v>0</v>
      </c>
      <c r="N161" s="14">
        <f t="shared" si="33"/>
        <v>261.93400000000003</v>
      </c>
      <c r="O161" s="15">
        <f t="shared" si="34"/>
        <v>261.93400000000003</v>
      </c>
      <c r="P161" s="14">
        <f t="shared" si="35"/>
        <v>0</v>
      </c>
      <c r="Q161" s="14">
        <f t="shared" si="36"/>
        <v>0</v>
      </c>
      <c r="R161" s="14">
        <f t="shared" si="37"/>
        <v>256.91680000000002</v>
      </c>
      <c r="S161" s="15">
        <f t="shared" si="38"/>
        <v>256.91680000000002</v>
      </c>
    </row>
    <row r="162" spans="1:19" ht="15.75">
      <c r="A162" s="56">
        <v>156</v>
      </c>
      <c r="B162" s="16" t="s">
        <v>26</v>
      </c>
      <c r="C162" s="9" t="s">
        <v>76</v>
      </c>
      <c r="D162" s="10"/>
      <c r="E162" s="11"/>
      <c r="F162" s="12">
        <v>20</v>
      </c>
      <c r="G162" s="12">
        <f t="shared" si="26"/>
        <v>20</v>
      </c>
      <c r="H162" s="13">
        <f t="shared" si="27"/>
        <v>0</v>
      </c>
      <c r="I162" s="14">
        <f t="shared" si="28"/>
        <v>0</v>
      </c>
      <c r="J162" s="14">
        <f t="shared" si="29"/>
        <v>47.144000000000005</v>
      </c>
      <c r="K162" s="58">
        <f t="shared" si="30"/>
        <v>47.144000000000005</v>
      </c>
      <c r="L162" s="14">
        <f t="shared" si="31"/>
        <v>0</v>
      </c>
      <c r="M162" s="14">
        <f t="shared" si="32"/>
        <v>0</v>
      </c>
      <c r="N162" s="14">
        <f t="shared" si="33"/>
        <v>46.36</v>
      </c>
      <c r="O162" s="15">
        <f t="shared" si="34"/>
        <v>46.36</v>
      </c>
      <c r="P162" s="14">
        <f t="shared" si="35"/>
        <v>0</v>
      </c>
      <c r="Q162" s="14">
        <f t="shared" si="36"/>
        <v>0</v>
      </c>
      <c r="R162" s="14">
        <f t="shared" si="37"/>
        <v>45.472000000000001</v>
      </c>
      <c r="S162" s="15">
        <f t="shared" si="38"/>
        <v>45.472000000000001</v>
      </c>
    </row>
    <row r="163" spans="1:19" ht="15.75">
      <c r="A163" s="56">
        <v>157</v>
      </c>
      <c r="B163" s="16"/>
      <c r="C163" s="9" t="s">
        <v>130</v>
      </c>
      <c r="D163" s="10"/>
      <c r="E163" s="11">
        <v>13.1</v>
      </c>
      <c r="F163" s="12"/>
      <c r="G163" s="12">
        <f t="shared" ref="G163:G224" si="39">SUM(D163:F163)</f>
        <v>13.1</v>
      </c>
      <c r="H163" s="13">
        <f t="shared" si="27"/>
        <v>0</v>
      </c>
      <c r="I163" s="14">
        <f t="shared" si="28"/>
        <v>37.126709999999996</v>
      </c>
      <c r="J163" s="14">
        <f t="shared" si="29"/>
        <v>0</v>
      </c>
      <c r="K163" s="58">
        <f t="shared" si="30"/>
        <v>37.126709999999996</v>
      </c>
      <c r="L163" s="14">
        <f t="shared" si="31"/>
        <v>0</v>
      </c>
      <c r="M163" s="14">
        <f t="shared" si="32"/>
        <v>36.881740000000001</v>
      </c>
      <c r="N163" s="14">
        <f t="shared" si="33"/>
        <v>0</v>
      </c>
      <c r="O163" s="15">
        <f t="shared" si="34"/>
        <v>36.881740000000001</v>
      </c>
      <c r="P163" s="14">
        <f t="shared" si="35"/>
        <v>0</v>
      </c>
      <c r="Q163" s="14">
        <f t="shared" si="36"/>
        <v>35.783959999999993</v>
      </c>
      <c r="R163" s="14">
        <f t="shared" si="37"/>
        <v>0</v>
      </c>
      <c r="S163" s="15">
        <f t="shared" si="38"/>
        <v>35.783959999999993</v>
      </c>
    </row>
    <row r="164" spans="1:19" ht="18.75" customHeight="1">
      <c r="A164" s="56">
        <v>158</v>
      </c>
      <c r="B164" s="16"/>
      <c r="C164" s="9" t="s">
        <v>131</v>
      </c>
      <c r="D164" s="10">
        <v>17</v>
      </c>
      <c r="E164" s="11"/>
      <c r="F164" s="12"/>
      <c r="G164" s="12">
        <f t="shared" si="39"/>
        <v>17</v>
      </c>
      <c r="H164" s="13">
        <f t="shared" si="27"/>
        <v>44.048699999999997</v>
      </c>
      <c r="I164" s="14">
        <f t="shared" si="28"/>
        <v>0</v>
      </c>
      <c r="J164" s="14">
        <f t="shared" si="29"/>
        <v>0</v>
      </c>
      <c r="K164" s="58">
        <f t="shared" si="30"/>
        <v>44.048699999999997</v>
      </c>
      <c r="L164" s="14">
        <f t="shared" si="31"/>
        <v>42.687000000000005</v>
      </c>
      <c r="M164" s="14">
        <f t="shared" si="32"/>
        <v>0</v>
      </c>
      <c r="N164" s="14">
        <f t="shared" si="33"/>
        <v>0</v>
      </c>
      <c r="O164" s="15">
        <f t="shared" si="34"/>
        <v>42.687000000000005</v>
      </c>
      <c r="P164" s="14">
        <f t="shared" si="35"/>
        <v>41.255600000000001</v>
      </c>
      <c r="Q164" s="14">
        <f t="shared" si="36"/>
        <v>0</v>
      </c>
      <c r="R164" s="14">
        <f t="shared" si="37"/>
        <v>0</v>
      </c>
      <c r="S164" s="15">
        <f t="shared" si="38"/>
        <v>41.255600000000001</v>
      </c>
    </row>
    <row r="165" spans="1:19" ht="15.75" customHeight="1">
      <c r="A165" s="56">
        <v>159</v>
      </c>
      <c r="B165" s="17" t="s">
        <v>132</v>
      </c>
      <c r="C165" s="9" t="s">
        <v>32</v>
      </c>
      <c r="D165" s="10">
        <v>24.5</v>
      </c>
      <c r="E165" s="11"/>
      <c r="F165" s="12"/>
      <c r="G165" s="12">
        <f t="shared" si="39"/>
        <v>24.5</v>
      </c>
      <c r="H165" s="13">
        <f t="shared" si="27"/>
        <v>63.481949999999998</v>
      </c>
      <c r="I165" s="14">
        <f t="shared" si="28"/>
        <v>0</v>
      </c>
      <c r="J165" s="14">
        <f t="shared" si="29"/>
        <v>0</v>
      </c>
      <c r="K165" s="58">
        <f t="shared" si="30"/>
        <v>63.481949999999998</v>
      </c>
      <c r="L165" s="14">
        <f t="shared" si="31"/>
        <v>61.519500000000001</v>
      </c>
      <c r="M165" s="14">
        <f t="shared" si="32"/>
        <v>0</v>
      </c>
      <c r="N165" s="14">
        <f t="shared" si="33"/>
        <v>0</v>
      </c>
      <c r="O165" s="15">
        <f t="shared" si="34"/>
        <v>61.519500000000001</v>
      </c>
      <c r="P165" s="14">
        <f t="shared" si="35"/>
        <v>59.456600000000002</v>
      </c>
      <c r="Q165" s="14">
        <f t="shared" si="36"/>
        <v>0</v>
      </c>
      <c r="R165" s="14">
        <f t="shared" si="37"/>
        <v>0</v>
      </c>
      <c r="S165" s="15">
        <f t="shared" si="38"/>
        <v>59.456600000000002</v>
      </c>
    </row>
    <row r="166" spans="1:19">
      <c r="A166" s="56">
        <v>160</v>
      </c>
      <c r="B166" s="17"/>
      <c r="C166" s="9" t="s">
        <v>37</v>
      </c>
      <c r="D166" s="10">
        <v>39</v>
      </c>
      <c r="E166" s="11"/>
      <c r="F166" s="12"/>
      <c r="G166" s="12">
        <f t="shared" si="39"/>
        <v>39</v>
      </c>
      <c r="H166" s="13">
        <f t="shared" si="27"/>
        <v>101.05289999999999</v>
      </c>
      <c r="I166" s="14">
        <f t="shared" si="28"/>
        <v>0</v>
      </c>
      <c r="J166" s="14">
        <f t="shared" si="29"/>
        <v>0</v>
      </c>
      <c r="K166" s="58">
        <f t="shared" si="30"/>
        <v>101.05289999999999</v>
      </c>
      <c r="L166" s="14">
        <f t="shared" si="31"/>
        <v>97.929000000000002</v>
      </c>
      <c r="M166" s="14">
        <f t="shared" si="32"/>
        <v>0</v>
      </c>
      <c r="N166" s="14">
        <f t="shared" si="33"/>
        <v>0</v>
      </c>
      <c r="O166" s="15">
        <f t="shared" si="34"/>
        <v>97.929000000000002</v>
      </c>
      <c r="P166" s="14">
        <f t="shared" si="35"/>
        <v>94.645200000000003</v>
      </c>
      <c r="Q166" s="14">
        <f t="shared" si="36"/>
        <v>0</v>
      </c>
      <c r="R166" s="14">
        <f t="shared" si="37"/>
        <v>0</v>
      </c>
      <c r="S166" s="15">
        <f t="shared" si="38"/>
        <v>94.645200000000003</v>
      </c>
    </row>
    <row r="167" spans="1:19">
      <c r="A167" s="56">
        <v>161</v>
      </c>
      <c r="B167" s="27" t="s">
        <v>34</v>
      </c>
      <c r="C167" s="28" t="s">
        <v>32</v>
      </c>
      <c r="D167" s="10">
        <v>35</v>
      </c>
      <c r="E167" s="11"/>
      <c r="F167" s="12"/>
      <c r="G167" s="12">
        <f t="shared" si="39"/>
        <v>35</v>
      </c>
      <c r="H167" s="13">
        <f t="shared" si="27"/>
        <v>90.688500000000005</v>
      </c>
      <c r="I167" s="14">
        <f t="shared" si="28"/>
        <v>0</v>
      </c>
      <c r="J167" s="14">
        <f t="shared" si="29"/>
        <v>0</v>
      </c>
      <c r="K167" s="58">
        <f t="shared" si="30"/>
        <v>90.688500000000005</v>
      </c>
      <c r="L167" s="14">
        <f t="shared" si="31"/>
        <v>87.885000000000005</v>
      </c>
      <c r="M167" s="14">
        <f t="shared" si="32"/>
        <v>0</v>
      </c>
      <c r="N167" s="14">
        <f t="shared" si="33"/>
        <v>0</v>
      </c>
      <c r="O167" s="15">
        <f t="shared" si="34"/>
        <v>87.885000000000005</v>
      </c>
      <c r="P167" s="14">
        <f t="shared" si="35"/>
        <v>84.938000000000002</v>
      </c>
      <c r="Q167" s="14">
        <f t="shared" si="36"/>
        <v>0</v>
      </c>
      <c r="R167" s="14">
        <f t="shared" si="37"/>
        <v>0</v>
      </c>
      <c r="S167" s="15">
        <f t="shared" si="38"/>
        <v>84.938000000000002</v>
      </c>
    </row>
    <row r="168" spans="1:19" ht="15.75">
      <c r="A168" s="56">
        <v>162</v>
      </c>
      <c r="B168" s="16" t="s">
        <v>42</v>
      </c>
      <c r="C168" s="28" t="s">
        <v>35</v>
      </c>
      <c r="D168" s="10">
        <v>11</v>
      </c>
      <c r="E168" s="11"/>
      <c r="F168" s="12"/>
      <c r="G168" s="12">
        <f t="shared" si="39"/>
        <v>11</v>
      </c>
      <c r="H168" s="13">
        <f t="shared" si="27"/>
        <v>28.502099999999999</v>
      </c>
      <c r="I168" s="14">
        <f t="shared" si="28"/>
        <v>0</v>
      </c>
      <c r="J168" s="14">
        <f t="shared" si="29"/>
        <v>0</v>
      </c>
      <c r="K168" s="58">
        <f t="shared" si="30"/>
        <v>28.502099999999999</v>
      </c>
      <c r="L168" s="14">
        <f t="shared" si="31"/>
        <v>27.621000000000002</v>
      </c>
      <c r="M168" s="14">
        <f t="shared" si="32"/>
        <v>0</v>
      </c>
      <c r="N168" s="14">
        <f t="shared" si="33"/>
        <v>0</v>
      </c>
      <c r="O168" s="15">
        <f t="shared" si="34"/>
        <v>27.621000000000002</v>
      </c>
      <c r="P168" s="14">
        <f t="shared" si="35"/>
        <v>26.694800000000001</v>
      </c>
      <c r="Q168" s="14">
        <f t="shared" si="36"/>
        <v>0</v>
      </c>
      <c r="R168" s="14">
        <f t="shared" si="37"/>
        <v>0</v>
      </c>
      <c r="S168" s="15">
        <f t="shared" si="38"/>
        <v>26.694800000000001</v>
      </c>
    </row>
    <row r="169" spans="1:19" ht="15.75">
      <c r="A169" s="56">
        <v>163</v>
      </c>
      <c r="B169" s="16" t="s">
        <v>42</v>
      </c>
      <c r="C169" s="28" t="s">
        <v>133</v>
      </c>
      <c r="D169" s="10">
        <v>137</v>
      </c>
      <c r="E169" s="11"/>
      <c r="F169" s="12"/>
      <c r="G169" s="12">
        <f t="shared" si="39"/>
        <v>137</v>
      </c>
      <c r="H169" s="13">
        <f t="shared" si="27"/>
        <v>354.98070000000001</v>
      </c>
      <c r="I169" s="14">
        <f t="shared" si="28"/>
        <v>0</v>
      </c>
      <c r="J169" s="14">
        <f t="shared" si="29"/>
        <v>0</v>
      </c>
      <c r="K169" s="58">
        <f t="shared" si="30"/>
        <v>354.98070000000001</v>
      </c>
      <c r="L169" s="14">
        <f t="shared" si="31"/>
        <v>344.00700000000001</v>
      </c>
      <c r="M169" s="14">
        <f t="shared" si="32"/>
        <v>0</v>
      </c>
      <c r="N169" s="14">
        <f t="shared" si="33"/>
        <v>0</v>
      </c>
      <c r="O169" s="15">
        <f t="shared" si="34"/>
        <v>344.00700000000001</v>
      </c>
      <c r="P169" s="14">
        <f t="shared" si="35"/>
        <v>332.47160000000002</v>
      </c>
      <c r="Q169" s="14">
        <f t="shared" si="36"/>
        <v>0</v>
      </c>
      <c r="R169" s="14">
        <f t="shared" si="37"/>
        <v>0</v>
      </c>
      <c r="S169" s="15">
        <f t="shared" si="38"/>
        <v>332.47160000000002</v>
      </c>
    </row>
    <row r="170" spans="1:19" ht="15.75">
      <c r="A170" s="56">
        <v>164</v>
      </c>
      <c r="B170" s="16" t="s">
        <v>42</v>
      </c>
      <c r="C170" s="28" t="s">
        <v>65</v>
      </c>
      <c r="D170" s="10">
        <v>76</v>
      </c>
      <c r="E170" s="11"/>
      <c r="F170" s="12"/>
      <c r="G170" s="12">
        <f t="shared" si="39"/>
        <v>76</v>
      </c>
      <c r="H170" s="13">
        <f t="shared" si="27"/>
        <v>196.92359999999999</v>
      </c>
      <c r="I170" s="14">
        <f t="shared" si="28"/>
        <v>0</v>
      </c>
      <c r="J170" s="14">
        <f t="shared" si="29"/>
        <v>0</v>
      </c>
      <c r="K170" s="58">
        <f t="shared" si="30"/>
        <v>196.92359999999999</v>
      </c>
      <c r="L170" s="14">
        <f t="shared" si="31"/>
        <v>190.83600000000001</v>
      </c>
      <c r="M170" s="14">
        <f t="shared" si="32"/>
        <v>0</v>
      </c>
      <c r="N170" s="14">
        <f t="shared" si="33"/>
        <v>0</v>
      </c>
      <c r="O170" s="15">
        <f t="shared" si="34"/>
        <v>190.83600000000001</v>
      </c>
      <c r="P170" s="14">
        <f t="shared" si="35"/>
        <v>184.43680000000001</v>
      </c>
      <c r="Q170" s="14">
        <f t="shared" si="36"/>
        <v>0</v>
      </c>
      <c r="R170" s="14">
        <f t="shared" si="37"/>
        <v>0</v>
      </c>
      <c r="S170" s="15">
        <f t="shared" si="38"/>
        <v>184.43680000000001</v>
      </c>
    </row>
    <row r="171" spans="1:19" ht="15.75">
      <c r="A171" s="56">
        <v>165</v>
      </c>
      <c r="B171" s="16" t="s">
        <v>42</v>
      </c>
      <c r="C171" s="28" t="s">
        <v>33</v>
      </c>
      <c r="D171" s="10">
        <v>96</v>
      </c>
      <c r="E171" s="11"/>
      <c r="F171" s="12"/>
      <c r="G171" s="12">
        <f t="shared" si="39"/>
        <v>96</v>
      </c>
      <c r="H171" s="13">
        <f t="shared" si="27"/>
        <v>248.7456</v>
      </c>
      <c r="I171" s="14">
        <f t="shared" si="28"/>
        <v>0</v>
      </c>
      <c r="J171" s="14">
        <f t="shared" si="29"/>
        <v>0</v>
      </c>
      <c r="K171" s="58">
        <f t="shared" si="30"/>
        <v>248.7456</v>
      </c>
      <c r="L171" s="14">
        <f t="shared" si="31"/>
        <v>241.05600000000001</v>
      </c>
      <c r="M171" s="14">
        <f t="shared" si="32"/>
        <v>0</v>
      </c>
      <c r="N171" s="14">
        <f t="shared" si="33"/>
        <v>0</v>
      </c>
      <c r="O171" s="15">
        <f t="shared" si="34"/>
        <v>241.05600000000001</v>
      </c>
      <c r="P171" s="14">
        <f t="shared" si="35"/>
        <v>232.97280000000001</v>
      </c>
      <c r="Q171" s="14">
        <f t="shared" si="36"/>
        <v>0</v>
      </c>
      <c r="R171" s="14">
        <f t="shared" si="37"/>
        <v>0</v>
      </c>
      <c r="S171" s="15">
        <f t="shared" si="38"/>
        <v>232.97280000000001</v>
      </c>
    </row>
    <row r="172" spans="1:19" ht="15.75">
      <c r="A172" s="56">
        <v>166</v>
      </c>
      <c r="B172" s="16" t="s">
        <v>42</v>
      </c>
      <c r="C172" s="28" t="s">
        <v>76</v>
      </c>
      <c r="D172" s="10">
        <v>59</v>
      </c>
      <c r="E172" s="11"/>
      <c r="F172" s="12"/>
      <c r="G172" s="12">
        <f t="shared" si="39"/>
        <v>59</v>
      </c>
      <c r="H172" s="13">
        <f t="shared" si="27"/>
        <v>152.8749</v>
      </c>
      <c r="I172" s="14">
        <f t="shared" si="28"/>
        <v>0</v>
      </c>
      <c r="J172" s="14">
        <f t="shared" si="29"/>
        <v>0</v>
      </c>
      <c r="K172" s="58">
        <f t="shared" si="30"/>
        <v>152.8749</v>
      </c>
      <c r="L172" s="14">
        <f t="shared" si="31"/>
        <v>148.149</v>
      </c>
      <c r="M172" s="14">
        <f t="shared" si="32"/>
        <v>0</v>
      </c>
      <c r="N172" s="14">
        <f t="shared" si="33"/>
        <v>0</v>
      </c>
      <c r="O172" s="15">
        <f t="shared" si="34"/>
        <v>148.149</v>
      </c>
      <c r="P172" s="14">
        <f t="shared" si="35"/>
        <v>143.18119999999999</v>
      </c>
      <c r="Q172" s="14">
        <f t="shared" si="36"/>
        <v>0</v>
      </c>
      <c r="R172" s="14">
        <f t="shared" si="37"/>
        <v>0</v>
      </c>
      <c r="S172" s="15">
        <f t="shared" si="38"/>
        <v>143.18119999999999</v>
      </c>
    </row>
    <row r="173" spans="1:19" ht="15.75">
      <c r="A173" s="56">
        <v>167</v>
      </c>
      <c r="B173" s="16" t="s">
        <v>42</v>
      </c>
      <c r="C173" s="28" t="s">
        <v>73</v>
      </c>
      <c r="D173" s="10">
        <v>139</v>
      </c>
      <c r="E173" s="11"/>
      <c r="F173" s="12"/>
      <c r="G173" s="12">
        <f t="shared" si="39"/>
        <v>139</v>
      </c>
      <c r="H173" s="13">
        <f t="shared" si="27"/>
        <v>360.16289999999998</v>
      </c>
      <c r="I173" s="14">
        <f t="shared" si="28"/>
        <v>0</v>
      </c>
      <c r="J173" s="14">
        <f t="shared" si="29"/>
        <v>0</v>
      </c>
      <c r="K173" s="58">
        <f t="shared" si="30"/>
        <v>360.16289999999998</v>
      </c>
      <c r="L173" s="14">
        <f t="shared" si="31"/>
        <v>349.029</v>
      </c>
      <c r="M173" s="14">
        <f t="shared" si="32"/>
        <v>0</v>
      </c>
      <c r="N173" s="14">
        <f t="shared" si="33"/>
        <v>0</v>
      </c>
      <c r="O173" s="15">
        <f t="shared" si="34"/>
        <v>349.029</v>
      </c>
      <c r="P173" s="14">
        <f t="shared" si="35"/>
        <v>337.3252</v>
      </c>
      <c r="Q173" s="14">
        <f t="shared" si="36"/>
        <v>0</v>
      </c>
      <c r="R173" s="14">
        <f t="shared" si="37"/>
        <v>0</v>
      </c>
      <c r="S173" s="15">
        <f t="shared" si="38"/>
        <v>337.3252</v>
      </c>
    </row>
    <row r="174" spans="1:19" ht="15.75">
      <c r="A174" s="56">
        <v>168</v>
      </c>
      <c r="B174" s="16" t="s">
        <v>42</v>
      </c>
      <c r="C174" s="28" t="s">
        <v>118</v>
      </c>
      <c r="D174" s="10">
        <v>170</v>
      </c>
      <c r="E174" s="11"/>
      <c r="F174" s="12"/>
      <c r="G174" s="12">
        <f t="shared" si="39"/>
        <v>170</v>
      </c>
      <c r="H174" s="13">
        <f t="shared" si="27"/>
        <v>440.48699999999997</v>
      </c>
      <c r="I174" s="14">
        <f t="shared" si="28"/>
        <v>0</v>
      </c>
      <c r="J174" s="14">
        <f t="shared" si="29"/>
        <v>0</v>
      </c>
      <c r="K174" s="58">
        <f t="shared" si="30"/>
        <v>440.48699999999997</v>
      </c>
      <c r="L174" s="14">
        <f t="shared" si="31"/>
        <v>426.87</v>
      </c>
      <c r="M174" s="14">
        <f t="shared" si="32"/>
        <v>0</v>
      </c>
      <c r="N174" s="14">
        <f t="shared" si="33"/>
        <v>0</v>
      </c>
      <c r="O174" s="15">
        <f t="shared" si="34"/>
        <v>426.87</v>
      </c>
      <c r="P174" s="14">
        <f t="shared" si="35"/>
        <v>412.55600000000004</v>
      </c>
      <c r="Q174" s="14">
        <f t="shared" si="36"/>
        <v>0</v>
      </c>
      <c r="R174" s="14">
        <f t="shared" si="37"/>
        <v>0</v>
      </c>
      <c r="S174" s="15">
        <f t="shared" si="38"/>
        <v>412.55600000000004</v>
      </c>
    </row>
    <row r="175" spans="1:19" ht="15.75">
      <c r="A175" s="56">
        <v>169</v>
      </c>
      <c r="B175" s="16" t="s">
        <v>42</v>
      </c>
      <c r="C175" s="28" t="s">
        <v>19</v>
      </c>
      <c r="D175" s="10">
        <v>40</v>
      </c>
      <c r="E175" s="11"/>
      <c r="F175" s="12"/>
      <c r="G175" s="12">
        <f t="shared" si="39"/>
        <v>40</v>
      </c>
      <c r="H175" s="13">
        <f t="shared" si="27"/>
        <v>103.64400000000001</v>
      </c>
      <c r="I175" s="14">
        <f t="shared" si="28"/>
        <v>0</v>
      </c>
      <c r="J175" s="14">
        <f t="shared" si="29"/>
        <v>0</v>
      </c>
      <c r="K175" s="58">
        <f t="shared" si="30"/>
        <v>103.64400000000001</v>
      </c>
      <c r="L175" s="14">
        <f t="shared" si="31"/>
        <v>100.44</v>
      </c>
      <c r="M175" s="14">
        <f t="shared" si="32"/>
        <v>0</v>
      </c>
      <c r="N175" s="14">
        <f t="shared" si="33"/>
        <v>0</v>
      </c>
      <c r="O175" s="15">
        <f t="shared" si="34"/>
        <v>100.44</v>
      </c>
      <c r="P175" s="14">
        <f t="shared" si="35"/>
        <v>97.072000000000003</v>
      </c>
      <c r="Q175" s="14">
        <f t="shared" si="36"/>
        <v>0</v>
      </c>
      <c r="R175" s="14">
        <f t="shared" si="37"/>
        <v>0</v>
      </c>
      <c r="S175" s="15">
        <f t="shared" si="38"/>
        <v>97.072000000000003</v>
      </c>
    </row>
    <row r="176" spans="1:19" ht="15.75">
      <c r="A176" s="56">
        <v>170</v>
      </c>
      <c r="B176" s="16" t="s">
        <v>42</v>
      </c>
      <c r="C176" s="28" t="s">
        <v>37</v>
      </c>
      <c r="D176" s="10">
        <v>61</v>
      </c>
      <c r="E176" s="11"/>
      <c r="F176" s="12"/>
      <c r="G176" s="12">
        <f t="shared" si="39"/>
        <v>61</v>
      </c>
      <c r="H176" s="13">
        <f t="shared" si="27"/>
        <v>158.05709999999999</v>
      </c>
      <c r="I176" s="14">
        <f t="shared" si="28"/>
        <v>0</v>
      </c>
      <c r="J176" s="14">
        <f t="shared" si="29"/>
        <v>0</v>
      </c>
      <c r="K176" s="58">
        <f t="shared" si="30"/>
        <v>158.05709999999999</v>
      </c>
      <c r="L176" s="14">
        <f t="shared" si="31"/>
        <v>153.17100000000002</v>
      </c>
      <c r="M176" s="14">
        <f t="shared" si="32"/>
        <v>0</v>
      </c>
      <c r="N176" s="14">
        <f t="shared" si="33"/>
        <v>0</v>
      </c>
      <c r="O176" s="15">
        <f t="shared" si="34"/>
        <v>153.17100000000002</v>
      </c>
      <c r="P176" s="14">
        <f t="shared" si="35"/>
        <v>148.03480000000002</v>
      </c>
      <c r="Q176" s="14">
        <f t="shared" si="36"/>
        <v>0</v>
      </c>
      <c r="R176" s="14">
        <f t="shared" si="37"/>
        <v>0</v>
      </c>
      <c r="S176" s="15">
        <f t="shared" si="38"/>
        <v>148.03480000000002</v>
      </c>
    </row>
    <row r="177" spans="1:19">
      <c r="A177" s="56">
        <v>171</v>
      </c>
      <c r="B177" s="20" t="s">
        <v>74</v>
      </c>
      <c r="C177" s="9" t="s">
        <v>73</v>
      </c>
      <c r="D177" s="10"/>
      <c r="E177" s="11"/>
      <c r="F177" s="12">
        <v>276</v>
      </c>
      <c r="G177" s="12">
        <f t="shared" si="39"/>
        <v>276</v>
      </c>
      <c r="H177" s="13">
        <f t="shared" si="27"/>
        <v>0</v>
      </c>
      <c r="I177" s="14">
        <f t="shared" si="28"/>
        <v>0</v>
      </c>
      <c r="J177" s="14">
        <f t="shared" si="29"/>
        <v>650.58720000000005</v>
      </c>
      <c r="K177" s="58">
        <f t="shared" si="30"/>
        <v>650.58720000000005</v>
      </c>
      <c r="L177" s="14">
        <f t="shared" si="31"/>
        <v>0</v>
      </c>
      <c r="M177" s="14">
        <f t="shared" si="32"/>
        <v>0</v>
      </c>
      <c r="N177" s="14">
        <f t="shared" si="33"/>
        <v>639.76800000000003</v>
      </c>
      <c r="O177" s="15">
        <f t="shared" si="34"/>
        <v>639.76800000000003</v>
      </c>
      <c r="P177" s="14">
        <f t="shared" si="35"/>
        <v>0</v>
      </c>
      <c r="Q177" s="14">
        <f t="shared" si="36"/>
        <v>0</v>
      </c>
      <c r="R177" s="14">
        <f t="shared" si="37"/>
        <v>627.5136</v>
      </c>
      <c r="S177" s="15">
        <f t="shared" si="38"/>
        <v>627.5136</v>
      </c>
    </row>
    <row r="178" spans="1:19" ht="15.75">
      <c r="A178" s="56">
        <v>172</v>
      </c>
      <c r="B178" s="16" t="s">
        <v>42</v>
      </c>
      <c r="C178" s="9" t="s">
        <v>37</v>
      </c>
      <c r="D178" s="10">
        <v>48</v>
      </c>
      <c r="E178" s="11">
        <v>22</v>
      </c>
      <c r="F178" s="12"/>
      <c r="G178" s="12">
        <f t="shared" si="39"/>
        <v>70</v>
      </c>
      <c r="H178" s="13">
        <f t="shared" si="27"/>
        <v>124.3728</v>
      </c>
      <c r="I178" s="14">
        <f t="shared" si="28"/>
        <v>62.350199999999994</v>
      </c>
      <c r="J178" s="14">
        <f t="shared" si="29"/>
        <v>0</v>
      </c>
      <c r="K178" s="58">
        <f t="shared" si="30"/>
        <v>186.72299999999998</v>
      </c>
      <c r="L178" s="14">
        <f t="shared" si="31"/>
        <v>120.52800000000001</v>
      </c>
      <c r="M178" s="14">
        <f t="shared" si="32"/>
        <v>61.938800000000001</v>
      </c>
      <c r="N178" s="14">
        <f t="shared" si="33"/>
        <v>0</v>
      </c>
      <c r="O178" s="15">
        <f t="shared" si="34"/>
        <v>182.46680000000001</v>
      </c>
      <c r="P178" s="14">
        <f t="shared" si="35"/>
        <v>116.4864</v>
      </c>
      <c r="Q178" s="14">
        <f t="shared" si="36"/>
        <v>60.095199999999998</v>
      </c>
      <c r="R178" s="14">
        <f t="shared" si="37"/>
        <v>0</v>
      </c>
      <c r="S178" s="15">
        <f t="shared" si="38"/>
        <v>176.58160000000001</v>
      </c>
    </row>
    <row r="179" spans="1:19" ht="15.75">
      <c r="A179" s="56">
        <v>173</v>
      </c>
      <c r="B179" s="16" t="s">
        <v>42</v>
      </c>
      <c r="C179" s="9" t="s">
        <v>119</v>
      </c>
      <c r="D179" s="10"/>
      <c r="E179" s="11"/>
      <c r="F179" s="12">
        <v>220</v>
      </c>
      <c r="G179" s="12">
        <f t="shared" si="39"/>
        <v>220</v>
      </c>
      <c r="H179" s="13">
        <f t="shared" si="27"/>
        <v>0</v>
      </c>
      <c r="I179" s="14">
        <f t="shared" si="28"/>
        <v>0</v>
      </c>
      <c r="J179" s="14">
        <f t="shared" si="29"/>
        <v>518.58400000000006</v>
      </c>
      <c r="K179" s="58">
        <f t="shared" si="30"/>
        <v>518.58400000000006</v>
      </c>
      <c r="L179" s="14">
        <f t="shared" si="31"/>
        <v>0</v>
      </c>
      <c r="M179" s="14">
        <f t="shared" si="32"/>
        <v>0</v>
      </c>
      <c r="N179" s="14">
        <f t="shared" si="33"/>
        <v>509.96000000000004</v>
      </c>
      <c r="O179" s="15">
        <f t="shared" si="34"/>
        <v>509.96000000000004</v>
      </c>
      <c r="P179" s="14">
        <f t="shared" si="35"/>
        <v>0</v>
      </c>
      <c r="Q179" s="14">
        <f t="shared" si="36"/>
        <v>0</v>
      </c>
      <c r="R179" s="14">
        <f t="shared" si="37"/>
        <v>500.19200000000001</v>
      </c>
      <c r="S179" s="15">
        <f t="shared" si="38"/>
        <v>500.19200000000001</v>
      </c>
    </row>
    <row r="180" spans="1:19" ht="15.75">
      <c r="A180" s="56">
        <v>174</v>
      </c>
      <c r="B180" s="16" t="s">
        <v>42</v>
      </c>
      <c r="C180" s="9" t="s">
        <v>134</v>
      </c>
      <c r="D180" s="10">
        <v>35</v>
      </c>
      <c r="E180" s="11"/>
      <c r="F180" s="12">
        <v>177</v>
      </c>
      <c r="G180" s="12">
        <f t="shared" si="39"/>
        <v>212</v>
      </c>
      <c r="H180" s="13">
        <f t="shared" si="27"/>
        <v>90.688500000000005</v>
      </c>
      <c r="I180" s="14">
        <f t="shared" si="28"/>
        <v>0</v>
      </c>
      <c r="J180" s="14">
        <f t="shared" si="29"/>
        <v>417.22440000000006</v>
      </c>
      <c r="K180" s="58">
        <f t="shared" si="30"/>
        <v>507.91290000000004</v>
      </c>
      <c r="L180" s="14">
        <f t="shared" si="31"/>
        <v>87.885000000000005</v>
      </c>
      <c r="M180" s="14">
        <f t="shared" si="32"/>
        <v>0</v>
      </c>
      <c r="N180" s="14">
        <f t="shared" si="33"/>
        <v>410.286</v>
      </c>
      <c r="O180" s="15">
        <f t="shared" si="34"/>
        <v>498.17099999999999</v>
      </c>
      <c r="P180" s="14">
        <f t="shared" si="35"/>
        <v>84.938000000000002</v>
      </c>
      <c r="Q180" s="14">
        <f t="shared" si="36"/>
        <v>0</v>
      </c>
      <c r="R180" s="14">
        <f t="shared" si="37"/>
        <v>402.42720000000003</v>
      </c>
      <c r="S180" s="15">
        <f t="shared" si="38"/>
        <v>487.36520000000002</v>
      </c>
    </row>
    <row r="181" spans="1:19" ht="15.75">
      <c r="A181" s="56">
        <v>175</v>
      </c>
      <c r="B181" s="16" t="s">
        <v>42</v>
      </c>
      <c r="C181" s="9" t="s">
        <v>16</v>
      </c>
      <c r="D181" s="10"/>
      <c r="E181" s="11"/>
      <c r="F181" s="12">
        <v>160</v>
      </c>
      <c r="G181" s="12">
        <f t="shared" si="39"/>
        <v>160</v>
      </c>
      <c r="H181" s="13">
        <f t="shared" si="27"/>
        <v>0</v>
      </c>
      <c r="I181" s="14">
        <f t="shared" si="28"/>
        <v>0</v>
      </c>
      <c r="J181" s="14">
        <f t="shared" si="29"/>
        <v>377.15200000000004</v>
      </c>
      <c r="K181" s="58">
        <f t="shared" si="30"/>
        <v>377.15200000000004</v>
      </c>
      <c r="L181" s="14">
        <f t="shared" si="31"/>
        <v>0</v>
      </c>
      <c r="M181" s="14">
        <f t="shared" si="32"/>
        <v>0</v>
      </c>
      <c r="N181" s="14">
        <f t="shared" si="33"/>
        <v>370.88</v>
      </c>
      <c r="O181" s="15">
        <f t="shared" si="34"/>
        <v>370.88</v>
      </c>
      <c r="P181" s="14">
        <f t="shared" si="35"/>
        <v>0</v>
      </c>
      <c r="Q181" s="14">
        <f t="shared" si="36"/>
        <v>0</v>
      </c>
      <c r="R181" s="14">
        <f t="shared" si="37"/>
        <v>363.77600000000001</v>
      </c>
      <c r="S181" s="15">
        <f t="shared" si="38"/>
        <v>363.77600000000001</v>
      </c>
    </row>
    <row r="182" spans="1:19" ht="15.75">
      <c r="A182" s="56">
        <v>176</v>
      </c>
      <c r="B182" s="16" t="s">
        <v>42</v>
      </c>
      <c r="C182" s="9" t="s">
        <v>32</v>
      </c>
      <c r="D182" s="10"/>
      <c r="E182" s="11"/>
      <c r="F182" s="12">
        <v>103</v>
      </c>
      <c r="G182" s="12">
        <f t="shared" si="39"/>
        <v>103</v>
      </c>
      <c r="H182" s="13">
        <f t="shared" si="27"/>
        <v>0</v>
      </c>
      <c r="I182" s="14">
        <f t="shared" si="28"/>
        <v>0</v>
      </c>
      <c r="J182" s="14">
        <f t="shared" si="29"/>
        <v>242.79160000000002</v>
      </c>
      <c r="K182" s="58">
        <f t="shared" si="30"/>
        <v>242.79160000000002</v>
      </c>
      <c r="L182" s="14">
        <f t="shared" si="31"/>
        <v>0</v>
      </c>
      <c r="M182" s="14">
        <f t="shared" si="32"/>
        <v>0</v>
      </c>
      <c r="N182" s="14">
        <f t="shared" si="33"/>
        <v>238.75400000000002</v>
      </c>
      <c r="O182" s="15">
        <f t="shared" si="34"/>
        <v>238.75400000000002</v>
      </c>
      <c r="P182" s="14">
        <f t="shared" si="35"/>
        <v>0</v>
      </c>
      <c r="Q182" s="14">
        <f t="shared" si="36"/>
        <v>0</v>
      </c>
      <c r="R182" s="14">
        <f t="shared" si="37"/>
        <v>234.1808</v>
      </c>
      <c r="S182" s="15">
        <f t="shared" si="38"/>
        <v>234.1808</v>
      </c>
    </row>
    <row r="183" spans="1:19" ht="15.75">
      <c r="A183" s="56">
        <v>177</v>
      </c>
      <c r="B183" s="16" t="s">
        <v>42</v>
      </c>
      <c r="C183" s="9" t="s">
        <v>46</v>
      </c>
      <c r="D183" s="10"/>
      <c r="E183" s="11"/>
      <c r="F183" s="12">
        <v>62</v>
      </c>
      <c r="G183" s="12">
        <f t="shared" si="39"/>
        <v>62</v>
      </c>
      <c r="H183" s="13">
        <f t="shared" si="27"/>
        <v>0</v>
      </c>
      <c r="I183" s="14">
        <f t="shared" si="28"/>
        <v>0</v>
      </c>
      <c r="J183" s="14">
        <f t="shared" si="29"/>
        <v>146.1464</v>
      </c>
      <c r="K183" s="58">
        <f t="shared" si="30"/>
        <v>146.1464</v>
      </c>
      <c r="L183" s="14">
        <f t="shared" si="31"/>
        <v>0</v>
      </c>
      <c r="M183" s="14">
        <f t="shared" si="32"/>
        <v>0</v>
      </c>
      <c r="N183" s="14">
        <f t="shared" si="33"/>
        <v>143.71600000000001</v>
      </c>
      <c r="O183" s="15">
        <f t="shared" si="34"/>
        <v>143.71600000000001</v>
      </c>
      <c r="P183" s="14">
        <f t="shared" si="35"/>
        <v>0</v>
      </c>
      <c r="Q183" s="14">
        <f t="shared" si="36"/>
        <v>0</v>
      </c>
      <c r="R183" s="14">
        <f t="shared" si="37"/>
        <v>140.9632</v>
      </c>
      <c r="S183" s="15">
        <f t="shared" si="38"/>
        <v>140.9632</v>
      </c>
    </row>
    <row r="184" spans="1:19" ht="22.5">
      <c r="A184" s="56">
        <v>178</v>
      </c>
      <c r="B184" s="16"/>
      <c r="C184" s="9" t="s">
        <v>135</v>
      </c>
      <c r="D184" s="10"/>
      <c r="E184" s="11"/>
      <c r="F184" s="12">
        <v>28</v>
      </c>
      <c r="G184" s="12">
        <f t="shared" si="39"/>
        <v>28</v>
      </c>
      <c r="H184" s="13">
        <f t="shared" si="27"/>
        <v>0</v>
      </c>
      <c r="I184" s="14">
        <f t="shared" si="28"/>
        <v>0</v>
      </c>
      <c r="J184" s="14">
        <f t="shared" si="29"/>
        <v>66.00160000000001</v>
      </c>
      <c r="K184" s="58">
        <f t="shared" si="30"/>
        <v>66.00160000000001</v>
      </c>
      <c r="L184" s="14">
        <f t="shared" si="31"/>
        <v>0</v>
      </c>
      <c r="M184" s="14">
        <f t="shared" si="32"/>
        <v>0</v>
      </c>
      <c r="N184" s="14">
        <f t="shared" si="33"/>
        <v>64.903999999999996</v>
      </c>
      <c r="O184" s="15">
        <f t="shared" si="34"/>
        <v>64.903999999999996</v>
      </c>
      <c r="P184" s="14">
        <f t="shared" si="35"/>
        <v>0</v>
      </c>
      <c r="Q184" s="14">
        <f t="shared" si="36"/>
        <v>0</v>
      </c>
      <c r="R184" s="14">
        <f t="shared" si="37"/>
        <v>63.660800000000002</v>
      </c>
      <c r="S184" s="15">
        <f t="shared" si="38"/>
        <v>63.660800000000002</v>
      </c>
    </row>
    <row r="185" spans="1:19" ht="15.75">
      <c r="A185" s="56">
        <v>179</v>
      </c>
      <c r="B185" s="16" t="s">
        <v>42</v>
      </c>
      <c r="C185" s="9" t="s">
        <v>136</v>
      </c>
      <c r="D185" s="10"/>
      <c r="E185" s="11"/>
      <c r="F185" s="12">
        <v>35</v>
      </c>
      <c r="G185" s="12">
        <f t="shared" si="39"/>
        <v>35</v>
      </c>
      <c r="H185" s="13">
        <f t="shared" si="27"/>
        <v>0</v>
      </c>
      <c r="I185" s="14">
        <f t="shared" si="28"/>
        <v>0</v>
      </c>
      <c r="J185" s="14">
        <f t="shared" si="29"/>
        <v>82.50200000000001</v>
      </c>
      <c r="K185" s="58">
        <f t="shared" si="30"/>
        <v>82.50200000000001</v>
      </c>
      <c r="L185" s="14">
        <f t="shared" si="31"/>
        <v>0</v>
      </c>
      <c r="M185" s="14">
        <f t="shared" si="32"/>
        <v>0</v>
      </c>
      <c r="N185" s="14">
        <f t="shared" si="33"/>
        <v>81.13</v>
      </c>
      <c r="O185" s="15">
        <f t="shared" si="34"/>
        <v>81.13</v>
      </c>
      <c r="P185" s="14">
        <f t="shared" si="35"/>
        <v>0</v>
      </c>
      <c r="Q185" s="14">
        <f t="shared" si="36"/>
        <v>0</v>
      </c>
      <c r="R185" s="14">
        <f t="shared" si="37"/>
        <v>79.576000000000008</v>
      </c>
      <c r="S185" s="15">
        <f t="shared" si="38"/>
        <v>79.576000000000008</v>
      </c>
    </row>
    <row r="186" spans="1:19" ht="22.5">
      <c r="A186" s="56">
        <v>180</v>
      </c>
      <c r="B186" s="16" t="s">
        <v>42</v>
      </c>
      <c r="C186" s="9" t="s">
        <v>126</v>
      </c>
      <c r="D186" s="10">
        <v>25</v>
      </c>
      <c r="E186" s="11">
        <v>10</v>
      </c>
      <c r="F186" s="12"/>
      <c r="G186" s="12">
        <f t="shared" si="39"/>
        <v>35</v>
      </c>
      <c r="H186" s="13">
        <f t="shared" si="27"/>
        <v>64.777500000000003</v>
      </c>
      <c r="I186" s="14">
        <f t="shared" si="28"/>
        <v>28.340999999999998</v>
      </c>
      <c r="J186" s="14">
        <f t="shared" si="29"/>
        <v>0</v>
      </c>
      <c r="K186" s="58">
        <f t="shared" si="30"/>
        <v>93.118499999999997</v>
      </c>
      <c r="L186" s="14">
        <f t="shared" si="31"/>
        <v>62.775000000000006</v>
      </c>
      <c r="M186" s="14">
        <f t="shared" si="32"/>
        <v>28.154</v>
      </c>
      <c r="N186" s="14">
        <f t="shared" si="33"/>
        <v>0</v>
      </c>
      <c r="O186" s="15">
        <f t="shared" si="34"/>
        <v>90.929000000000002</v>
      </c>
      <c r="P186" s="14">
        <f t="shared" si="35"/>
        <v>60.67</v>
      </c>
      <c r="Q186" s="14">
        <f t="shared" si="36"/>
        <v>27.315999999999999</v>
      </c>
      <c r="R186" s="14">
        <f t="shared" si="37"/>
        <v>0</v>
      </c>
      <c r="S186" s="15">
        <f t="shared" si="38"/>
        <v>87.986000000000004</v>
      </c>
    </row>
    <row r="187" spans="1:19" ht="15.75">
      <c r="A187" s="56">
        <v>181</v>
      </c>
      <c r="B187" s="16" t="s">
        <v>42</v>
      </c>
      <c r="C187" s="9" t="s">
        <v>137</v>
      </c>
      <c r="D187" s="10">
        <v>38</v>
      </c>
      <c r="E187" s="11"/>
      <c r="F187" s="12"/>
      <c r="G187" s="12">
        <f t="shared" si="39"/>
        <v>38</v>
      </c>
      <c r="H187" s="13">
        <f t="shared" si="27"/>
        <v>98.461799999999997</v>
      </c>
      <c r="I187" s="14">
        <f t="shared" si="28"/>
        <v>0</v>
      </c>
      <c r="J187" s="14">
        <f t="shared" si="29"/>
        <v>0</v>
      </c>
      <c r="K187" s="58">
        <f t="shared" si="30"/>
        <v>98.461799999999997</v>
      </c>
      <c r="L187" s="14">
        <f t="shared" si="31"/>
        <v>95.418000000000006</v>
      </c>
      <c r="M187" s="14">
        <f t="shared" si="32"/>
        <v>0</v>
      </c>
      <c r="N187" s="14">
        <f t="shared" si="33"/>
        <v>0</v>
      </c>
      <c r="O187" s="15">
        <f t="shared" si="34"/>
        <v>95.418000000000006</v>
      </c>
      <c r="P187" s="14">
        <f t="shared" si="35"/>
        <v>92.218400000000003</v>
      </c>
      <c r="Q187" s="14">
        <f t="shared" si="36"/>
        <v>0</v>
      </c>
      <c r="R187" s="14">
        <f t="shared" si="37"/>
        <v>0</v>
      </c>
      <c r="S187" s="15">
        <f t="shared" si="38"/>
        <v>92.218400000000003</v>
      </c>
    </row>
    <row r="188" spans="1:19" ht="17.25" customHeight="1">
      <c r="A188" s="56">
        <v>182</v>
      </c>
      <c r="B188" s="19"/>
      <c r="C188" s="9" t="s">
        <v>138</v>
      </c>
      <c r="D188" s="10">
        <v>28</v>
      </c>
      <c r="E188" s="11"/>
      <c r="F188" s="12"/>
      <c r="G188" s="12">
        <f t="shared" si="39"/>
        <v>28</v>
      </c>
      <c r="H188" s="13">
        <f t="shared" si="27"/>
        <v>72.550799999999995</v>
      </c>
      <c r="I188" s="14">
        <f t="shared" si="28"/>
        <v>0</v>
      </c>
      <c r="J188" s="14">
        <f t="shared" si="29"/>
        <v>0</v>
      </c>
      <c r="K188" s="58">
        <f t="shared" si="30"/>
        <v>72.550799999999995</v>
      </c>
      <c r="L188" s="14">
        <f t="shared" si="31"/>
        <v>70.308000000000007</v>
      </c>
      <c r="M188" s="14">
        <f t="shared" si="32"/>
        <v>0</v>
      </c>
      <c r="N188" s="14">
        <f t="shared" si="33"/>
        <v>0</v>
      </c>
      <c r="O188" s="15">
        <f t="shared" si="34"/>
        <v>70.308000000000007</v>
      </c>
      <c r="P188" s="14">
        <f t="shared" si="35"/>
        <v>67.950400000000002</v>
      </c>
      <c r="Q188" s="14">
        <f t="shared" si="36"/>
        <v>0</v>
      </c>
      <c r="R188" s="14">
        <f t="shared" si="37"/>
        <v>0</v>
      </c>
      <c r="S188" s="15">
        <f t="shared" si="38"/>
        <v>67.950400000000002</v>
      </c>
    </row>
    <row r="189" spans="1:19" ht="22.5">
      <c r="A189" s="56">
        <v>183</v>
      </c>
      <c r="B189" s="16" t="s">
        <v>42</v>
      </c>
      <c r="C189" s="9" t="s">
        <v>139</v>
      </c>
      <c r="D189" s="10">
        <v>69</v>
      </c>
      <c r="E189" s="11"/>
      <c r="F189" s="12">
        <v>78</v>
      </c>
      <c r="G189" s="12">
        <f t="shared" si="39"/>
        <v>147</v>
      </c>
      <c r="H189" s="13">
        <f t="shared" si="27"/>
        <v>178.7859</v>
      </c>
      <c r="I189" s="14">
        <f t="shared" si="28"/>
        <v>0</v>
      </c>
      <c r="J189" s="14">
        <f t="shared" si="29"/>
        <v>183.86160000000001</v>
      </c>
      <c r="K189" s="58">
        <f t="shared" si="30"/>
        <v>362.64750000000004</v>
      </c>
      <c r="L189" s="14">
        <f t="shared" si="31"/>
        <v>173.25900000000001</v>
      </c>
      <c r="M189" s="14">
        <f t="shared" si="32"/>
        <v>0</v>
      </c>
      <c r="N189" s="14">
        <f t="shared" si="33"/>
        <v>180.804</v>
      </c>
      <c r="O189" s="15">
        <f t="shared" si="34"/>
        <v>354.06299999999999</v>
      </c>
      <c r="P189" s="14">
        <f t="shared" si="35"/>
        <v>167.44920000000002</v>
      </c>
      <c r="Q189" s="14">
        <f t="shared" si="36"/>
        <v>0</v>
      </c>
      <c r="R189" s="14">
        <f t="shared" si="37"/>
        <v>177.3408</v>
      </c>
      <c r="S189" s="15">
        <f t="shared" si="38"/>
        <v>344.79</v>
      </c>
    </row>
    <row r="190" spans="1:19" ht="15.75">
      <c r="A190" s="56">
        <v>184</v>
      </c>
      <c r="B190" s="16" t="s">
        <v>42</v>
      </c>
      <c r="C190" s="9" t="s">
        <v>140</v>
      </c>
      <c r="D190" s="10">
        <v>38</v>
      </c>
      <c r="E190" s="11"/>
      <c r="F190" s="12"/>
      <c r="G190" s="12">
        <f t="shared" si="39"/>
        <v>38</v>
      </c>
      <c r="H190" s="13">
        <f t="shared" si="27"/>
        <v>98.461799999999997</v>
      </c>
      <c r="I190" s="14">
        <f t="shared" si="28"/>
        <v>0</v>
      </c>
      <c r="J190" s="14">
        <f t="shared" si="29"/>
        <v>0</v>
      </c>
      <c r="K190" s="58">
        <f t="shared" si="30"/>
        <v>98.461799999999997</v>
      </c>
      <c r="L190" s="14">
        <f t="shared" si="31"/>
        <v>95.418000000000006</v>
      </c>
      <c r="M190" s="14">
        <f t="shared" si="32"/>
        <v>0</v>
      </c>
      <c r="N190" s="14">
        <f t="shared" si="33"/>
        <v>0</v>
      </c>
      <c r="O190" s="15">
        <f t="shared" si="34"/>
        <v>95.418000000000006</v>
      </c>
      <c r="P190" s="14">
        <f t="shared" si="35"/>
        <v>92.218400000000003</v>
      </c>
      <c r="Q190" s="14">
        <f t="shared" si="36"/>
        <v>0</v>
      </c>
      <c r="R190" s="14">
        <f t="shared" si="37"/>
        <v>0</v>
      </c>
      <c r="S190" s="15">
        <f t="shared" si="38"/>
        <v>92.218400000000003</v>
      </c>
    </row>
    <row r="191" spans="1:19" ht="15.75">
      <c r="A191" s="56">
        <v>185</v>
      </c>
      <c r="B191" s="16" t="s">
        <v>42</v>
      </c>
      <c r="C191" s="9" t="s">
        <v>141</v>
      </c>
      <c r="D191" s="10">
        <v>20</v>
      </c>
      <c r="E191" s="11"/>
      <c r="F191" s="12"/>
      <c r="G191" s="12">
        <f t="shared" si="39"/>
        <v>20</v>
      </c>
      <c r="H191" s="13">
        <f t="shared" si="27"/>
        <v>51.822000000000003</v>
      </c>
      <c r="I191" s="14">
        <f t="shared" si="28"/>
        <v>0</v>
      </c>
      <c r="J191" s="14">
        <f t="shared" si="29"/>
        <v>0</v>
      </c>
      <c r="K191" s="58">
        <f t="shared" si="30"/>
        <v>51.822000000000003</v>
      </c>
      <c r="L191" s="14">
        <f t="shared" si="31"/>
        <v>50.22</v>
      </c>
      <c r="M191" s="14">
        <f t="shared" si="32"/>
        <v>0</v>
      </c>
      <c r="N191" s="14">
        <f t="shared" si="33"/>
        <v>0</v>
      </c>
      <c r="O191" s="15">
        <f t="shared" si="34"/>
        <v>50.22</v>
      </c>
      <c r="P191" s="14">
        <f t="shared" si="35"/>
        <v>48.536000000000001</v>
      </c>
      <c r="Q191" s="14">
        <f t="shared" si="36"/>
        <v>0</v>
      </c>
      <c r="R191" s="14">
        <f t="shared" si="37"/>
        <v>0</v>
      </c>
      <c r="S191" s="15">
        <f t="shared" si="38"/>
        <v>48.536000000000001</v>
      </c>
    </row>
    <row r="192" spans="1:19" ht="15.75">
      <c r="A192" s="56">
        <v>186</v>
      </c>
      <c r="B192" s="16" t="s">
        <v>42</v>
      </c>
      <c r="C192" s="9" t="s">
        <v>142</v>
      </c>
      <c r="D192" s="10">
        <v>34</v>
      </c>
      <c r="E192" s="11"/>
      <c r="F192" s="12"/>
      <c r="G192" s="12">
        <f t="shared" si="39"/>
        <v>34</v>
      </c>
      <c r="H192" s="13">
        <f t="shared" si="27"/>
        <v>88.097399999999993</v>
      </c>
      <c r="I192" s="14">
        <f t="shared" si="28"/>
        <v>0</v>
      </c>
      <c r="J192" s="14">
        <f t="shared" si="29"/>
        <v>0</v>
      </c>
      <c r="K192" s="58">
        <f t="shared" si="30"/>
        <v>88.097399999999993</v>
      </c>
      <c r="L192" s="14">
        <f t="shared" si="31"/>
        <v>85.374000000000009</v>
      </c>
      <c r="M192" s="14">
        <f t="shared" si="32"/>
        <v>0</v>
      </c>
      <c r="N192" s="14">
        <f t="shared" si="33"/>
        <v>0</v>
      </c>
      <c r="O192" s="15">
        <f t="shared" si="34"/>
        <v>85.374000000000009</v>
      </c>
      <c r="P192" s="14">
        <f t="shared" si="35"/>
        <v>82.511200000000002</v>
      </c>
      <c r="Q192" s="14">
        <f t="shared" si="36"/>
        <v>0</v>
      </c>
      <c r="R192" s="14">
        <f t="shared" si="37"/>
        <v>0</v>
      </c>
      <c r="S192" s="15">
        <f t="shared" si="38"/>
        <v>82.511200000000002</v>
      </c>
    </row>
    <row r="193" spans="1:19" ht="15.75">
      <c r="A193" s="56">
        <v>187</v>
      </c>
      <c r="B193" s="16" t="s">
        <v>42</v>
      </c>
      <c r="C193" s="9" t="s">
        <v>143</v>
      </c>
      <c r="D193" s="10">
        <v>44</v>
      </c>
      <c r="E193" s="11"/>
      <c r="F193" s="12"/>
      <c r="G193" s="12">
        <f t="shared" si="39"/>
        <v>44</v>
      </c>
      <c r="H193" s="13">
        <f t="shared" si="27"/>
        <v>114.00839999999999</v>
      </c>
      <c r="I193" s="14">
        <f t="shared" si="28"/>
        <v>0</v>
      </c>
      <c r="J193" s="14">
        <f t="shared" si="29"/>
        <v>0</v>
      </c>
      <c r="K193" s="58">
        <f t="shared" si="30"/>
        <v>114.00839999999999</v>
      </c>
      <c r="L193" s="14">
        <f t="shared" si="31"/>
        <v>110.48400000000001</v>
      </c>
      <c r="M193" s="14">
        <f t="shared" si="32"/>
        <v>0</v>
      </c>
      <c r="N193" s="14">
        <f t="shared" si="33"/>
        <v>0</v>
      </c>
      <c r="O193" s="15">
        <f t="shared" si="34"/>
        <v>110.48400000000001</v>
      </c>
      <c r="P193" s="14">
        <f t="shared" si="35"/>
        <v>106.7792</v>
      </c>
      <c r="Q193" s="14">
        <f t="shared" si="36"/>
        <v>0</v>
      </c>
      <c r="R193" s="14">
        <f t="shared" si="37"/>
        <v>0</v>
      </c>
      <c r="S193" s="15">
        <f t="shared" si="38"/>
        <v>106.7792</v>
      </c>
    </row>
    <row r="194" spans="1:19" ht="15.75">
      <c r="A194" s="56">
        <v>188</v>
      </c>
      <c r="B194" s="16" t="s">
        <v>42</v>
      </c>
      <c r="C194" s="9" t="s">
        <v>144</v>
      </c>
      <c r="D194" s="10">
        <v>18</v>
      </c>
      <c r="E194" s="11"/>
      <c r="F194" s="12"/>
      <c r="G194" s="12">
        <f t="shared" si="39"/>
        <v>18</v>
      </c>
      <c r="H194" s="13">
        <f t="shared" si="27"/>
        <v>46.639800000000001</v>
      </c>
      <c r="I194" s="14">
        <f t="shared" si="28"/>
        <v>0</v>
      </c>
      <c r="J194" s="14">
        <f t="shared" si="29"/>
        <v>0</v>
      </c>
      <c r="K194" s="58">
        <f t="shared" si="30"/>
        <v>46.639800000000001</v>
      </c>
      <c r="L194" s="14">
        <f t="shared" si="31"/>
        <v>45.198</v>
      </c>
      <c r="M194" s="14">
        <f t="shared" si="32"/>
        <v>0</v>
      </c>
      <c r="N194" s="14">
        <f t="shared" si="33"/>
        <v>0</v>
      </c>
      <c r="O194" s="15">
        <f t="shared" si="34"/>
        <v>45.198</v>
      </c>
      <c r="P194" s="14">
        <f t="shared" si="35"/>
        <v>43.682400000000001</v>
      </c>
      <c r="Q194" s="14">
        <f t="shared" si="36"/>
        <v>0</v>
      </c>
      <c r="R194" s="14">
        <f t="shared" si="37"/>
        <v>0</v>
      </c>
      <c r="S194" s="15">
        <f t="shared" si="38"/>
        <v>43.682400000000001</v>
      </c>
    </row>
    <row r="195" spans="1:19">
      <c r="A195" s="56">
        <v>189</v>
      </c>
      <c r="B195" s="8" t="s">
        <v>133</v>
      </c>
      <c r="C195" s="9" t="s">
        <v>40</v>
      </c>
      <c r="D195" s="10"/>
      <c r="E195" s="11"/>
      <c r="F195" s="12">
        <v>243</v>
      </c>
      <c r="G195" s="63">
        <v>243</v>
      </c>
      <c r="H195" s="13">
        <f t="shared" si="27"/>
        <v>0</v>
      </c>
      <c r="I195" s="14">
        <f t="shared" si="28"/>
        <v>0</v>
      </c>
      <c r="J195" s="14">
        <f t="shared" si="29"/>
        <v>572.79960000000005</v>
      </c>
      <c r="K195" s="58">
        <f t="shared" si="30"/>
        <v>572.79960000000005</v>
      </c>
      <c r="L195" s="14">
        <f t="shared" si="31"/>
        <v>0</v>
      </c>
      <c r="M195" s="14">
        <f t="shared" si="32"/>
        <v>0</v>
      </c>
      <c r="N195" s="14">
        <f t="shared" si="33"/>
        <v>563.274</v>
      </c>
      <c r="O195" s="15">
        <f t="shared" si="34"/>
        <v>563.274</v>
      </c>
      <c r="P195" s="14">
        <f t="shared" si="35"/>
        <v>0</v>
      </c>
      <c r="Q195" s="14">
        <f t="shared" si="36"/>
        <v>0</v>
      </c>
      <c r="R195" s="14">
        <f t="shared" si="37"/>
        <v>552.48480000000006</v>
      </c>
      <c r="S195" s="15">
        <f t="shared" si="38"/>
        <v>552.48480000000006</v>
      </c>
    </row>
    <row r="196" spans="1:19">
      <c r="A196" s="56">
        <v>190</v>
      </c>
      <c r="B196" s="8" t="s">
        <v>133</v>
      </c>
      <c r="C196" s="9" t="s">
        <v>199</v>
      </c>
      <c r="D196" s="10"/>
      <c r="E196" s="11"/>
      <c r="F196" s="12">
        <v>218</v>
      </c>
      <c r="G196" s="63">
        <f t="shared" ref="G196:G198" si="40">SUM(D196:F196)</f>
        <v>218</v>
      </c>
      <c r="H196" s="13">
        <f t="shared" si="27"/>
        <v>0</v>
      </c>
      <c r="I196" s="14">
        <f t="shared" si="28"/>
        <v>0</v>
      </c>
      <c r="J196" s="14">
        <f t="shared" si="29"/>
        <v>513.86959999999999</v>
      </c>
      <c r="K196" s="58">
        <f t="shared" si="30"/>
        <v>513.86959999999999</v>
      </c>
      <c r="L196" s="14">
        <f t="shared" si="31"/>
        <v>0</v>
      </c>
      <c r="M196" s="14">
        <f t="shared" si="32"/>
        <v>0</v>
      </c>
      <c r="N196" s="14">
        <f t="shared" si="33"/>
        <v>505.32400000000001</v>
      </c>
      <c r="O196" s="15">
        <f t="shared" si="34"/>
        <v>505.32400000000001</v>
      </c>
      <c r="P196" s="14">
        <f t="shared" si="35"/>
        <v>0</v>
      </c>
      <c r="Q196" s="14">
        <f t="shared" si="36"/>
        <v>0</v>
      </c>
      <c r="R196" s="14">
        <f t="shared" si="37"/>
        <v>495.64480000000003</v>
      </c>
      <c r="S196" s="15">
        <f t="shared" si="38"/>
        <v>495.64480000000003</v>
      </c>
    </row>
    <row r="197" spans="1:19">
      <c r="A197" s="56">
        <v>191</v>
      </c>
      <c r="B197" s="8" t="s">
        <v>133</v>
      </c>
      <c r="C197" s="9" t="s">
        <v>37</v>
      </c>
      <c r="D197" s="10"/>
      <c r="E197" s="11"/>
      <c r="F197" s="12">
        <v>198</v>
      </c>
      <c r="G197" s="63">
        <f t="shared" si="40"/>
        <v>198</v>
      </c>
      <c r="H197" s="13">
        <f t="shared" si="27"/>
        <v>0</v>
      </c>
      <c r="I197" s="14">
        <f t="shared" si="28"/>
        <v>0</v>
      </c>
      <c r="J197" s="14">
        <f t="shared" si="29"/>
        <v>466.72560000000004</v>
      </c>
      <c r="K197" s="58">
        <f t="shared" si="30"/>
        <v>466.72560000000004</v>
      </c>
      <c r="L197" s="14">
        <f t="shared" si="31"/>
        <v>0</v>
      </c>
      <c r="M197" s="14">
        <f t="shared" si="32"/>
        <v>0</v>
      </c>
      <c r="N197" s="14">
        <f t="shared" si="33"/>
        <v>458.964</v>
      </c>
      <c r="O197" s="15">
        <f t="shared" si="34"/>
        <v>458.964</v>
      </c>
      <c r="P197" s="14">
        <f t="shared" si="35"/>
        <v>0</v>
      </c>
      <c r="Q197" s="14">
        <f t="shared" si="36"/>
        <v>0</v>
      </c>
      <c r="R197" s="14">
        <f t="shared" si="37"/>
        <v>450.1728</v>
      </c>
      <c r="S197" s="15">
        <f t="shared" si="38"/>
        <v>450.1728</v>
      </c>
    </row>
    <row r="198" spans="1:19">
      <c r="A198" s="56">
        <v>192</v>
      </c>
      <c r="B198" s="8" t="s">
        <v>133</v>
      </c>
      <c r="C198" s="9" t="s">
        <v>20</v>
      </c>
      <c r="D198" s="10"/>
      <c r="E198" s="11"/>
      <c r="F198" s="12">
        <v>196</v>
      </c>
      <c r="G198" s="63">
        <f t="shared" si="40"/>
        <v>196</v>
      </c>
      <c r="H198" s="13">
        <f t="shared" si="27"/>
        <v>0</v>
      </c>
      <c r="I198" s="14">
        <f t="shared" si="28"/>
        <v>0</v>
      </c>
      <c r="J198" s="14">
        <f t="shared" si="29"/>
        <v>462.01120000000003</v>
      </c>
      <c r="K198" s="58">
        <f t="shared" si="30"/>
        <v>462.01120000000003</v>
      </c>
      <c r="L198" s="14">
        <f t="shared" si="31"/>
        <v>0</v>
      </c>
      <c r="M198" s="14">
        <f t="shared" si="32"/>
        <v>0</v>
      </c>
      <c r="N198" s="14">
        <f t="shared" si="33"/>
        <v>454.32800000000003</v>
      </c>
      <c r="O198" s="15">
        <f t="shared" si="34"/>
        <v>454.32800000000003</v>
      </c>
      <c r="P198" s="14">
        <f t="shared" si="35"/>
        <v>0</v>
      </c>
      <c r="Q198" s="14">
        <f t="shared" si="36"/>
        <v>0</v>
      </c>
      <c r="R198" s="14">
        <f t="shared" si="37"/>
        <v>445.62560000000002</v>
      </c>
      <c r="S198" s="15">
        <f t="shared" si="38"/>
        <v>445.62560000000002</v>
      </c>
    </row>
    <row r="199" spans="1:19">
      <c r="A199" s="56">
        <v>193</v>
      </c>
      <c r="B199" s="8" t="s">
        <v>133</v>
      </c>
      <c r="C199" s="60" t="s">
        <v>27</v>
      </c>
      <c r="D199"/>
      <c r="E199"/>
      <c r="F199" s="61">
        <v>235</v>
      </c>
      <c r="G199" s="64">
        <v>235</v>
      </c>
      <c r="H199" s="13">
        <f t="shared" si="27"/>
        <v>0</v>
      </c>
      <c r="I199" s="14">
        <f t="shared" si="28"/>
        <v>0</v>
      </c>
      <c r="J199" s="14">
        <f t="shared" si="29"/>
        <v>553.94200000000001</v>
      </c>
      <c r="K199" s="58">
        <f t="shared" si="30"/>
        <v>553.94200000000001</v>
      </c>
      <c r="L199" s="14">
        <f t="shared" si="31"/>
        <v>0</v>
      </c>
      <c r="M199" s="14">
        <f t="shared" si="32"/>
        <v>0</v>
      </c>
      <c r="N199" s="14">
        <f t="shared" si="33"/>
        <v>544.73</v>
      </c>
      <c r="O199" s="15">
        <f t="shared" si="34"/>
        <v>544.73</v>
      </c>
      <c r="P199" s="14">
        <f t="shared" si="35"/>
        <v>0</v>
      </c>
      <c r="Q199" s="14">
        <f t="shared" si="36"/>
        <v>0</v>
      </c>
      <c r="R199" s="14">
        <f t="shared" si="37"/>
        <v>534.29600000000005</v>
      </c>
      <c r="S199" s="15">
        <f t="shared" si="38"/>
        <v>534.29600000000005</v>
      </c>
    </row>
    <row r="200" spans="1:19" ht="15.75">
      <c r="A200" s="56">
        <v>194</v>
      </c>
      <c r="B200" s="16" t="s">
        <v>42</v>
      </c>
      <c r="C200" s="9" t="s">
        <v>19</v>
      </c>
      <c r="D200" s="10"/>
      <c r="E200" s="11"/>
      <c r="F200" s="12">
        <v>177</v>
      </c>
      <c r="G200" s="12">
        <f t="shared" si="39"/>
        <v>177</v>
      </c>
      <c r="H200" s="13">
        <f t="shared" si="27"/>
        <v>0</v>
      </c>
      <c r="I200" s="14">
        <f t="shared" si="28"/>
        <v>0</v>
      </c>
      <c r="J200" s="14">
        <f t="shared" si="29"/>
        <v>417.22440000000006</v>
      </c>
      <c r="K200" s="58">
        <f t="shared" si="30"/>
        <v>417.22440000000006</v>
      </c>
      <c r="L200" s="14">
        <f t="shared" si="31"/>
        <v>0</v>
      </c>
      <c r="M200" s="14">
        <f t="shared" si="32"/>
        <v>0</v>
      </c>
      <c r="N200" s="14">
        <f t="shared" si="33"/>
        <v>410.286</v>
      </c>
      <c r="O200" s="15">
        <f t="shared" si="34"/>
        <v>410.286</v>
      </c>
      <c r="P200" s="14">
        <f t="shared" si="35"/>
        <v>0</v>
      </c>
      <c r="Q200" s="14">
        <f t="shared" si="36"/>
        <v>0</v>
      </c>
      <c r="R200" s="14">
        <f t="shared" si="37"/>
        <v>402.42720000000003</v>
      </c>
      <c r="S200" s="15">
        <f t="shared" si="38"/>
        <v>402.42720000000003</v>
      </c>
    </row>
    <row r="201" spans="1:19" ht="24">
      <c r="A201" s="56">
        <v>195</v>
      </c>
      <c r="B201" s="20" t="s">
        <v>76</v>
      </c>
      <c r="C201" s="9" t="s">
        <v>145</v>
      </c>
      <c r="D201" s="10">
        <v>23</v>
      </c>
      <c r="E201" s="11"/>
      <c r="F201" s="12"/>
      <c r="G201" s="12">
        <f t="shared" si="39"/>
        <v>23</v>
      </c>
      <c r="H201" s="13">
        <f t="shared" si="27"/>
        <v>59.595300000000002</v>
      </c>
      <c r="I201" s="14">
        <f t="shared" si="28"/>
        <v>0</v>
      </c>
      <c r="J201" s="14">
        <f t="shared" si="29"/>
        <v>0</v>
      </c>
      <c r="K201" s="58">
        <f t="shared" si="30"/>
        <v>59.595300000000002</v>
      </c>
      <c r="L201" s="14">
        <f t="shared" si="31"/>
        <v>57.753</v>
      </c>
      <c r="M201" s="14">
        <f t="shared" si="32"/>
        <v>0</v>
      </c>
      <c r="N201" s="14">
        <f t="shared" si="33"/>
        <v>0</v>
      </c>
      <c r="O201" s="15">
        <f t="shared" si="34"/>
        <v>57.753</v>
      </c>
      <c r="P201" s="14">
        <f t="shared" si="35"/>
        <v>55.816400000000002</v>
      </c>
      <c r="Q201" s="14">
        <f t="shared" si="36"/>
        <v>0</v>
      </c>
      <c r="R201" s="14">
        <f t="shared" si="37"/>
        <v>0</v>
      </c>
      <c r="S201" s="15">
        <f t="shared" si="38"/>
        <v>55.816400000000002</v>
      </c>
    </row>
    <row r="202" spans="1:19" ht="15.75">
      <c r="A202" s="56">
        <v>196</v>
      </c>
      <c r="B202" s="16" t="s">
        <v>42</v>
      </c>
      <c r="C202" s="9" t="s">
        <v>146</v>
      </c>
      <c r="D202" s="10">
        <v>10</v>
      </c>
      <c r="E202" s="11"/>
      <c r="F202" s="12"/>
      <c r="G202" s="12">
        <f t="shared" si="39"/>
        <v>10</v>
      </c>
      <c r="H202" s="13">
        <f t="shared" si="27"/>
        <v>25.911000000000001</v>
      </c>
      <c r="I202" s="14">
        <f t="shared" si="28"/>
        <v>0</v>
      </c>
      <c r="J202" s="14">
        <f t="shared" si="29"/>
        <v>0</v>
      </c>
      <c r="K202" s="58">
        <f t="shared" si="30"/>
        <v>25.911000000000001</v>
      </c>
      <c r="L202" s="14">
        <f t="shared" si="31"/>
        <v>25.11</v>
      </c>
      <c r="M202" s="14">
        <f t="shared" si="32"/>
        <v>0</v>
      </c>
      <c r="N202" s="14">
        <f t="shared" si="33"/>
        <v>0</v>
      </c>
      <c r="O202" s="15">
        <f t="shared" si="34"/>
        <v>25.11</v>
      </c>
      <c r="P202" s="14">
        <f t="shared" si="35"/>
        <v>24.268000000000001</v>
      </c>
      <c r="Q202" s="14">
        <f t="shared" si="36"/>
        <v>0</v>
      </c>
      <c r="R202" s="14">
        <f t="shared" si="37"/>
        <v>0</v>
      </c>
      <c r="S202" s="15">
        <f t="shared" si="38"/>
        <v>24.268000000000001</v>
      </c>
    </row>
    <row r="203" spans="1:19" ht="15.75">
      <c r="A203" s="56">
        <v>197</v>
      </c>
      <c r="B203" s="19"/>
      <c r="C203" s="9" t="s">
        <v>147</v>
      </c>
      <c r="D203" s="10"/>
      <c r="E203" s="11">
        <v>15.1</v>
      </c>
      <c r="F203" s="12"/>
      <c r="G203" s="12">
        <f t="shared" si="39"/>
        <v>15.1</v>
      </c>
      <c r="H203" s="13">
        <f t="shared" si="27"/>
        <v>0</v>
      </c>
      <c r="I203" s="14">
        <f t="shared" si="28"/>
        <v>42.794909999999994</v>
      </c>
      <c r="J203" s="14">
        <f t="shared" si="29"/>
        <v>0</v>
      </c>
      <c r="K203" s="58">
        <f t="shared" si="30"/>
        <v>42.794909999999994</v>
      </c>
      <c r="L203" s="14">
        <f t="shared" si="31"/>
        <v>0</v>
      </c>
      <c r="M203" s="14">
        <f t="shared" si="32"/>
        <v>42.512539999999994</v>
      </c>
      <c r="N203" s="14">
        <f t="shared" si="33"/>
        <v>0</v>
      </c>
      <c r="O203" s="15">
        <f t="shared" si="34"/>
        <v>42.512539999999994</v>
      </c>
      <c r="P203" s="14">
        <f t="shared" si="35"/>
        <v>0</v>
      </c>
      <c r="Q203" s="14">
        <f t="shared" si="36"/>
        <v>41.247159999999994</v>
      </c>
      <c r="R203" s="14">
        <f t="shared" si="37"/>
        <v>0</v>
      </c>
      <c r="S203" s="15">
        <f t="shared" si="38"/>
        <v>41.247159999999994</v>
      </c>
    </row>
    <row r="204" spans="1:19" ht="15.75">
      <c r="A204" s="56">
        <v>198</v>
      </c>
      <c r="B204" s="16"/>
      <c r="C204" s="9" t="s">
        <v>148</v>
      </c>
      <c r="D204" s="10">
        <v>10.1</v>
      </c>
      <c r="E204" s="11">
        <v>4.2</v>
      </c>
      <c r="F204" s="12"/>
      <c r="G204" s="12">
        <f t="shared" si="39"/>
        <v>14.3</v>
      </c>
      <c r="H204" s="13">
        <f t="shared" si="27"/>
        <v>26.170109999999998</v>
      </c>
      <c r="I204" s="14">
        <f t="shared" si="28"/>
        <v>11.903219999999999</v>
      </c>
      <c r="J204" s="14">
        <f t="shared" si="29"/>
        <v>0</v>
      </c>
      <c r="K204" s="58">
        <f t="shared" si="30"/>
        <v>38.073329999999999</v>
      </c>
      <c r="L204" s="14">
        <f t="shared" si="31"/>
        <v>25.3611</v>
      </c>
      <c r="M204" s="14">
        <f t="shared" si="32"/>
        <v>11.824680000000001</v>
      </c>
      <c r="N204" s="14">
        <f t="shared" si="33"/>
        <v>0</v>
      </c>
      <c r="O204" s="15">
        <f t="shared" si="34"/>
        <v>37.185780000000001</v>
      </c>
      <c r="P204" s="14">
        <f t="shared" si="35"/>
        <v>24.510680000000001</v>
      </c>
      <c r="Q204" s="14">
        <f t="shared" si="36"/>
        <v>11.472719999999999</v>
      </c>
      <c r="R204" s="14">
        <f t="shared" si="37"/>
        <v>0</v>
      </c>
      <c r="S204" s="15">
        <f t="shared" si="38"/>
        <v>35.983400000000003</v>
      </c>
    </row>
    <row r="205" spans="1:19" ht="15.75">
      <c r="A205" s="56">
        <v>199</v>
      </c>
      <c r="B205" s="16" t="s">
        <v>42</v>
      </c>
      <c r="C205" s="9" t="s">
        <v>149</v>
      </c>
      <c r="D205" s="10">
        <v>21</v>
      </c>
      <c r="E205" s="11"/>
      <c r="F205" s="12"/>
      <c r="G205" s="12">
        <f t="shared" si="39"/>
        <v>21</v>
      </c>
      <c r="H205" s="13">
        <f t="shared" ref="H205:H268" si="41">D205*2.5911</f>
        <v>54.4131</v>
      </c>
      <c r="I205" s="14">
        <f t="shared" ref="I205:I268" si="42">E205*2.8341</f>
        <v>0</v>
      </c>
      <c r="J205" s="14">
        <f t="shared" ref="J205:J268" si="43">F205*2.3572</f>
        <v>0</v>
      </c>
      <c r="K205" s="58">
        <f t="shared" ref="K205:K268" si="44">H205+I205+J205</f>
        <v>54.4131</v>
      </c>
      <c r="L205" s="14">
        <f t="shared" ref="L205:L268" si="45">D205*2.511</f>
        <v>52.731000000000002</v>
      </c>
      <c r="M205" s="14">
        <f t="shared" ref="M205:M268" si="46">E205*2.8154</f>
        <v>0</v>
      </c>
      <c r="N205" s="14">
        <f t="shared" ref="N205:N268" si="47">F205*2.318</f>
        <v>0</v>
      </c>
      <c r="O205" s="15">
        <f t="shared" ref="O205:O268" si="48">L205+M205+N205</f>
        <v>52.731000000000002</v>
      </c>
      <c r="P205" s="14">
        <f t="shared" ref="P205:P268" si="49">D205*2.4268</f>
        <v>50.962800000000001</v>
      </c>
      <c r="Q205" s="14">
        <f t="shared" ref="Q205:Q268" si="50">E205*2.7316</f>
        <v>0</v>
      </c>
      <c r="R205" s="14">
        <f t="shared" ref="R205:R268" si="51">F205*2.2736</f>
        <v>0</v>
      </c>
      <c r="S205" s="15">
        <f t="shared" ref="S205:S268" si="52">SUM(P205:R205)</f>
        <v>50.962800000000001</v>
      </c>
    </row>
    <row r="206" spans="1:19" ht="15.75">
      <c r="A206" s="56">
        <v>200</v>
      </c>
      <c r="B206" s="16" t="s">
        <v>42</v>
      </c>
      <c r="C206" s="9" t="s">
        <v>73</v>
      </c>
      <c r="D206" s="10"/>
      <c r="E206" s="11"/>
      <c r="F206" s="12">
        <v>98</v>
      </c>
      <c r="G206" s="12">
        <f t="shared" si="39"/>
        <v>98</v>
      </c>
      <c r="H206" s="13">
        <f t="shared" si="41"/>
        <v>0</v>
      </c>
      <c r="I206" s="14">
        <f t="shared" si="42"/>
        <v>0</v>
      </c>
      <c r="J206" s="14">
        <f t="shared" si="43"/>
        <v>231.00560000000002</v>
      </c>
      <c r="K206" s="58">
        <f t="shared" si="44"/>
        <v>231.00560000000002</v>
      </c>
      <c r="L206" s="14">
        <f t="shared" si="45"/>
        <v>0</v>
      </c>
      <c r="M206" s="14">
        <f t="shared" si="46"/>
        <v>0</v>
      </c>
      <c r="N206" s="14">
        <f t="shared" si="47"/>
        <v>227.16400000000002</v>
      </c>
      <c r="O206" s="15">
        <f t="shared" si="48"/>
        <v>227.16400000000002</v>
      </c>
      <c r="P206" s="14">
        <f t="shared" si="49"/>
        <v>0</v>
      </c>
      <c r="Q206" s="14">
        <f t="shared" si="50"/>
        <v>0</v>
      </c>
      <c r="R206" s="14">
        <f t="shared" si="51"/>
        <v>222.81280000000001</v>
      </c>
      <c r="S206" s="15">
        <f t="shared" si="52"/>
        <v>222.81280000000001</v>
      </c>
    </row>
    <row r="207" spans="1:19" ht="15.75">
      <c r="A207" s="56">
        <v>201</v>
      </c>
      <c r="B207" s="16" t="s">
        <v>42</v>
      </c>
      <c r="C207" s="9" t="s">
        <v>20</v>
      </c>
      <c r="D207" s="10"/>
      <c r="E207" s="11"/>
      <c r="F207" s="12">
        <v>54</v>
      </c>
      <c r="G207" s="12">
        <f t="shared" si="39"/>
        <v>54</v>
      </c>
      <c r="H207" s="13">
        <f t="shared" si="41"/>
        <v>0</v>
      </c>
      <c r="I207" s="14">
        <f t="shared" si="42"/>
        <v>0</v>
      </c>
      <c r="J207" s="14">
        <f t="shared" si="43"/>
        <v>127.28880000000001</v>
      </c>
      <c r="K207" s="58">
        <f t="shared" si="44"/>
        <v>127.28880000000001</v>
      </c>
      <c r="L207" s="14">
        <f t="shared" si="45"/>
        <v>0</v>
      </c>
      <c r="M207" s="14">
        <f t="shared" si="46"/>
        <v>0</v>
      </c>
      <c r="N207" s="14">
        <f t="shared" si="47"/>
        <v>125.172</v>
      </c>
      <c r="O207" s="15">
        <f t="shared" si="48"/>
        <v>125.172</v>
      </c>
      <c r="P207" s="14">
        <f t="shared" si="49"/>
        <v>0</v>
      </c>
      <c r="Q207" s="14">
        <f t="shared" si="50"/>
        <v>0</v>
      </c>
      <c r="R207" s="14">
        <f t="shared" si="51"/>
        <v>122.7744</v>
      </c>
      <c r="S207" s="15">
        <f t="shared" si="52"/>
        <v>122.7744</v>
      </c>
    </row>
    <row r="208" spans="1:19" ht="15.75">
      <c r="A208" s="56">
        <v>202</v>
      </c>
      <c r="B208" s="16" t="s">
        <v>42</v>
      </c>
      <c r="C208" s="9" t="s">
        <v>134</v>
      </c>
      <c r="D208" s="10">
        <v>51</v>
      </c>
      <c r="E208" s="11"/>
      <c r="F208" s="12"/>
      <c r="G208" s="12">
        <f t="shared" si="39"/>
        <v>51</v>
      </c>
      <c r="H208" s="13">
        <f t="shared" si="41"/>
        <v>132.14609999999999</v>
      </c>
      <c r="I208" s="14">
        <f t="shared" si="42"/>
        <v>0</v>
      </c>
      <c r="J208" s="14">
        <f t="shared" si="43"/>
        <v>0</v>
      </c>
      <c r="K208" s="58">
        <f t="shared" si="44"/>
        <v>132.14609999999999</v>
      </c>
      <c r="L208" s="14">
        <f t="shared" si="45"/>
        <v>128.06100000000001</v>
      </c>
      <c r="M208" s="14">
        <f t="shared" si="46"/>
        <v>0</v>
      </c>
      <c r="N208" s="14">
        <f t="shared" si="47"/>
        <v>0</v>
      </c>
      <c r="O208" s="15">
        <f t="shared" si="48"/>
        <v>128.06100000000001</v>
      </c>
      <c r="P208" s="14">
        <f t="shared" si="49"/>
        <v>123.7668</v>
      </c>
      <c r="Q208" s="14">
        <f t="shared" si="50"/>
        <v>0</v>
      </c>
      <c r="R208" s="14">
        <f t="shared" si="51"/>
        <v>0</v>
      </c>
      <c r="S208" s="15">
        <f t="shared" si="52"/>
        <v>123.7668</v>
      </c>
    </row>
    <row r="209" spans="1:19" ht="15.75">
      <c r="A209" s="56">
        <v>203</v>
      </c>
      <c r="B209" s="16" t="s">
        <v>42</v>
      </c>
      <c r="C209" s="9" t="s">
        <v>150</v>
      </c>
      <c r="D209" s="10">
        <v>9</v>
      </c>
      <c r="E209" s="11"/>
      <c r="F209" s="12"/>
      <c r="G209" s="12">
        <f t="shared" si="39"/>
        <v>9</v>
      </c>
      <c r="H209" s="13">
        <f t="shared" si="41"/>
        <v>23.319900000000001</v>
      </c>
      <c r="I209" s="14">
        <f t="shared" si="42"/>
        <v>0</v>
      </c>
      <c r="J209" s="14">
        <f t="shared" si="43"/>
        <v>0</v>
      </c>
      <c r="K209" s="58">
        <f t="shared" si="44"/>
        <v>23.319900000000001</v>
      </c>
      <c r="L209" s="14">
        <f t="shared" si="45"/>
        <v>22.599</v>
      </c>
      <c r="M209" s="14">
        <f t="shared" si="46"/>
        <v>0</v>
      </c>
      <c r="N209" s="14">
        <f t="shared" si="47"/>
        <v>0</v>
      </c>
      <c r="O209" s="15">
        <f t="shared" si="48"/>
        <v>22.599</v>
      </c>
      <c r="P209" s="14">
        <f t="shared" si="49"/>
        <v>21.841200000000001</v>
      </c>
      <c r="Q209" s="14">
        <f t="shared" si="50"/>
        <v>0</v>
      </c>
      <c r="R209" s="14">
        <f t="shared" si="51"/>
        <v>0</v>
      </c>
      <c r="S209" s="15">
        <f t="shared" si="52"/>
        <v>21.841200000000001</v>
      </c>
    </row>
    <row r="210" spans="1:19" ht="22.5">
      <c r="A210" s="56">
        <v>204</v>
      </c>
      <c r="B210" s="16" t="s">
        <v>42</v>
      </c>
      <c r="C210" s="9" t="s">
        <v>118</v>
      </c>
      <c r="D210" s="10"/>
      <c r="E210" s="11"/>
      <c r="F210" s="12">
        <v>164</v>
      </c>
      <c r="G210" s="12">
        <f t="shared" si="39"/>
        <v>164</v>
      </c>
      <c r="H210" s="13">
        <f t="shared" si="41"/>
        <v>0</v>
      </c>
      <c r="I210" s="14">
        <f t="shared" si="42"/>
        <v>0</v>
      </c>
      <c r="J210" s="14">
        <f t="shared" si="43"/>
        <v>386.58080000000001</v>
      </c>
      <c r="K210" s="58">
        <f t="shared" si="44"/>
        <v>386.58080000000001</v>
      </c>
      <c r="L210" s="14">
        <f t="shared" si="45"/>
        <v>0</v>
      </c>
      <c r="M210" s="14">
        <f t="shared" si="46"/>
        <v>0</v>
      </c>
      <c r="N210" s="14">
        <f t="shared" si="47"/>
        <v>380.15199999999999</v>
      </c>
      <c r="O210" s="15">
        <f t="shared" si="48"/>
        <v>380.15199999999999</v>
      </c>
      <c r="P210" s="14">
        <f t="shared" si="49"/>
        <v>0</v>
      </c>
      <c r="Q210" s="14">
        <f t="shared" si="50"/>
        <v>0</v>
      </c>
      <c r="R210" s="14">
        <f t="shared" si="51"/>
        <v>372.87040000000002</v>
      </c>
      <c r="S210" s="15">
        <f t="shared" si="52"/>
        <v>372.87040000000002</v>
      </c>
    </row>
    <row r="211" spans="1:19" ht="15.75">
      <c r="A211" s="56">
        <v>205</v>
      </c>
      <c r="B211" s="29" t="s">
        <v>42</v>
      </c>
      <c r="C211" s="23" t="s">
        <v>119</v>
      </c>
      <c r="D211" s="24"/>
      <c r="E211" s="25"/>
      <c r="F211" s="26">
        <v>80</v>
      </c>
      <c r="G211" s="26">
        <f t="shared" si="39"/>
        <v>80</v>
      </c>
      <c r="H211" s="13">
        <f t="shared" si="41"/>
        <v>0</v>
      </c>
      <c r="I211" s="14">
        <f t="shared" si="42"/>
        <v>0</v>
      </c>
      <c r="J211" s="14">
        <f t="shared" si="43"/>
        <v>188.57600000000002</v>
      </c>
      <c r="K211" s="58">
        <f t="shared" si="44"/>
        <v>188.57600000000002</v>
      </c>
      <c r="L211" s="14">
        <f t="shared" si="45"/>
        <v>0</v>
      </c>
      <c r="M211" s="14">
        <f t="shared" si="46"/>
        <v>0</v>
      </c>
      <c r="N211" s="14">
        <f t="shared" si="47"/>
        <v>185.44</v>
      </c>
      <c r="O211" s="15">
        <f t="shared" si="48"/>
        <v>185.44</v>
      </c>
      <c r="P211" s="14">
        <f t="shared" si="49"/>
        <v>0</v>
      </c>
      <c r="Q211" s="14">
        <f t="shared" si="50"/>
        <v>0</v>
      </c>
      <c r="R211" s="14">
        <f t="shared" si="51"/>
        <v>181.88800000000001</v>
      </c>
      <c r="S211" s="15">
        <f t="shared" si="52"/>
        <v>181.88800000000001</v>
      </c>
    </row>
    <row r="212" spans="1:19" ht="15.75">
      <c r="A212" s="56">
        <v>206</v>
      </c>
      <c r="B212" s="29" t="s">
        <v>42</v>
      </c>
      <c r="C212" s="30" t="s">
        <v>55</v>
      </c>
      <c r="D212" s="24"/>
      <c r="E212" s="25"/>
      <c r="F212" s="26">
        <v>114</v>
      </c>
      <c r="G212" s="26">
        <f t="shared" si="39"/>
        <v>114</v>
      </c>
      <c r="H212" s="13">
        <f t="shared" si="41"/>
        <v>0</v>
      </c>
      <c r="I212" s="14">
        <f t="shared" si="42"/>
        <v>0</v>
      </c>
      <c r="J212" s="14">
        <f t="shared" si="43"/>
        <v>268.7208</v>
      </c>
      <c r="K212" s="58">
        <f t="shared" si="44"/>
        <v>268.7208</v>
      </c>
      <c r="L212" s="14">
        <f t="shared" si="45"/>
        <v>0</v>
      </c>
      <c r="M212" s="14">
        <f t="shared" si="46"/>
        <v>0</v>
      </c>
      <c r="N212" s="14">
        <f t="shared" si="47"/>
        <v>264.25200000000001</v>
      </c>
      <c r="O212" s="15">
        <f t="shared" si="48"/>
        <v>264.25200000000001</v>
      </c>
      <c r="P212" s="14">
        <f t="shared" si="49"/>
        <v>0</v>
      </c>
      <c r="Q212" s="14">
        <f t="shared" si="50"/>
        <v>0</v>
      </c>
      <c r="R212" s="14">
        <f t="shared" si="51"/>
        <v>259.19040000000001</v>
      </c>
      <c r="S212" s="15">
        <f t="shared" si="52"/>
        <v>259.19040000000001</v>
      </c>
    </row>
    <row r="213" spans="1:19" ht="15.75">
      <c r="A213" s="56">
        <v>207</v>
      </c>
      <c r="B213" s="16" t="s">
        <v>42</v>
      </c>
      <c r="C213" s="9" t="s">
        <v>40</v>
      </c>
      <c r="D213" s="10"/>
      <c r="E213" s="11"/>
      <c r="F213" s="12">
        <v>65</v>
      </c>
      <c r="G213" s="12">
        <f t="shared" si="39"/>
        <v>65</v>
      </c>
      <c r="H213" s="13">
        <f t="shared" si="41"/>
        <v>0</v>
      </c>
      <c r="I213" s="14">
        <f t="shared" si="42"/>
        <v>0</v>
      </c>
      <c r="J213" s="14">
        <f t="shared" si="43"/>
        <v>153.21800000000002</v>
      </c>
      <c r="K213" s="58">
        <f t="shared" si="44"/>
        <v>153.21800000000002</v>
      </c>
      <c r="L213" s="14">
        <f t="shared" si="45"/>
        <v>0</v>
      </c>
      <c r="M213" s="14">
        <f t="shared" si="46"/>
        <v>0</v>
      </c>
      <c r="N213" s="14">
        <f t="shared" si="47"/>
        <v>150.67000000000002</v>
      </c>
      <c r="O213" s="15">
        <f t="shared" si="48"/>
        <v>150.67000000000002</v>
      </c>
      <c r="P213" s="14">
        <f t="shared" si="49"/>
        <v>0</v>
      </c>
      <c r="Q213" s="14">
        <f t="shared" si="50"/>
        <v>0</v>
      </c>
      <c r="R213" s="14">
        <f t="shared" si="51"/>
        <v>147.78399999999999</v>
      </c>
      <c r="S213" s="15">
        <f t="shared" si="52"/>
        <v>147.78399999999999</v>
      </c>
    </row>
    <row r="214" spans="1:19" ht="15.75">
      <c r="A214" s="56">
        <v>208</v>
      </c>
      <c r="B214" s="16" t="s">
        <v>42</v>
      </c>
      <c r="C214" s="9" t="s">
        <v>37</v>
      </c>
      <c r="D214" s="10"/>
      <c r="E214" s="11"/>
      <c r="F214" s="12">
        <v>20</v>
      </c>
      <c r="G214" s="12">
        <f t="shared" si="39"/>
        <v>20</v>
      </c>
      <c r="H214" s="13">
        <f t="shared" si="41"/>
        <v>0</v>
      </c>
      <c r="I214" s="14">
        <f t="shared" si="42"/>
        <v>0</v>
      </c>
      <c r="J214" s="14">
        <f t="shared" si="43"/>
        <v>47.144000000000005</v>
      </c>
      <c r="K214" s="58">
        <f t="shared" si="44"/>
        <v>47.144000000000005</v>
      </c>
      <c r="L214" s="14">
        <f t="shared" si="45"/>
        <v>0</v>
      </c>
      <c r="M214" s="14">
        <f t="shared" si="46"/>
        <v>0</v>
      </c>
      <c r="N214" s="14">
        <f t="shared" si="47"/>
        <v>46.36</v>
      </c>
      <c r="O214" s="15">
        <f t="shared" si="48"/>
        <v>46.36</v>
      </c>
      <c r="P214" s="14">
        <f t="shared" si="49"/>
        <v>0</v>
      </c>
      <c r="Q214" s="14">
        <f t="shared" si="50"/>
        <v>0</v>
      </c>
      <c r="R214" s="14">
        <f t="shared" si="51"/>
        <v>45.472000000000001</v>
      </c>
      <c r="S214" s="15">
        <f t="shared" si="52"/>
        <v>45.472000000000001</v>
      </c>
    </row>
    <row r="215" spans="1:19" ht="21" customHeight="1">
      <c r="A215" s="56">
        <v>209</v>
      </c>
      <c r="B215" s="16" t="s">
        <v>42</v>
      </c>
      <c r="C215" s="9" t="s">
        <v>32</v>
      </c>
      <c r="D215" s="10"/>
      <c r="E215" s="11"/>
      <c r="F215" s="12">
        <v>75</v>
      </c>
      <c r="G215" s="12">
        <f t="shared" si="39"/>
        <v>75</v>
      </c>
      <c r="H215" s="13">
        <f t="shared" si="41"/>
        <v>0</v>
      </c>
      <c r="I215" s="14">
        <f t="shared" si="42"/>
        <v>0</v>
      </c>
      <c r="J215" s="14">
        <f t="shared" si="43"/>
        <v>176.79000000000002</v>
      </c>
      <c r="K215" s="58">
        <f t="shared" si="44"/>
        <v>176.79000000000002</v>
      </c>
      <c r="L215" s="14">
        <f t="shared" si="45"/>
        <v>0</v>
      </c>
      <c r="M215" s="14">
        <f t="shared" si="46"/>
        <v>0</v>
      </c>
      <c r="N215" s="14">
        <f t="shared" si="47"/>
        <v>173.85</v>
      </c>
      <c r="O215" s="15">
        <f t="shared" si="48"/>
        <v>173.85</v>
      </c>
      <c r="P215" s="14">
        <f t="shared" si="49"/>
        <v>0</v>
      </c>
      <c r="Q215" s="14">
        <f t="shared" si="50"/>
        <v>0</v>
      </c>
      <c r="R215" s="14">
        <f t="shared" si="51"/>
        <v>170.52</v>
      </c>
      <c r="S215" s="15">
        <f t="shared" si="52"/>
        <v>170.52</v>
      </c>
    </row>
    <row r="216" spans="1:19" ht="19.5" customHeight="1">
      <c r="A216" s="56">
        <v>210</v>
      </c>
      <c r="B216" s="16" t="s">
        <v>42</v>
      </c>
      <c r="C216" s="9" t="s">
        <v>49</v>
      </c>
      <c r="D216" s="10">
        <v>10.5</v>
      </c>
      <c r="E216" s="11"/>
      <c r="F216" s="12"/>
      <c r="G216" s="12">
        <f t="shared" si="39"/>
        <v>10.5</v>
      </c>
      <c r="H216" s="13">
        <f t="shared" si="41"/>
        <v>27.20655</v>
      </c>
      <c r="I216" s="14">
        <f t="shared" si="42"/>
        <v>0</v>
      </c>
      <c r="J216" s="14">
        <f t="shared" si="43"/>
        <v>0</v>
      </c>
      <c r="K216" s="58">
        <f t="shared" si="44"/>
        <v>27.20655</v>
      </c>
      <c r="L216" s="14">
        <f t="shared" si="45"/>
        <v>26.365500000000001</v>
      </c>
      <c r="M216" s="14">
        <f t="shared" si="46"/>
        <v>0</v>
      </c>
      <c r="N216" s="14">
        <f t="shared" si="47"/>
        <v>0</v>
      </c>
      <c r="O216" s="15">
        <f t="shared" si="48"/>
        <v>26.365500000000001</v>
      </c>
      <c r="P216" s="14">
        <f t="shared" si="49"/>
        <v>25.481400000000001</v>
      </c>
      <c r="Q216" s="14">
        <f t="shared" si="50"/>
        <v>0</v>
      </c>
      <c r="R216" s="14">
        <f t="shared" si="51"/>
        <v>0</v>
      </c>
      <c r="S216" s="15">
        <f t="shared" si="52"/>
        <v>25.481400000000001</v>
      </c>
    </row>
    <row r="217" spans="1:19" ht="19.5" customHeight="1">
      <c r="A217" s="56">
        <v>211</v>
      </c>
      <c r="B217" s="16" t="s">
        <v>42</v>
      </c>
      <c r="C217" s="9" t="s">
        <v>151</v>
      </c>
      <c r="D217" s="10">
        <v>19.7</v>
      </c>
      <c r="E217" s="11"/>
      <c r="F217" s="12"/>
      <c r="G217" s="12">
        <f t="shared" si="39"/>
        <v>19.7</v>
      </c>
      <c r="H217" s="13">
        <f t="shared" si="41"/>
        <v>51.044669999999996</v>
      </c>
      <c r="I217" s="14">
        <f t="shared" si="42"/>
        <v>0</v>
      </c>
      <c r="J217" s="14">
        <f t="shared" si="43"/>
        <v>0</v>
      </c>
      <c r="K217" s="58">
        <f t="shared" si="44"/>
        <v>51.044669999999996</v>
      </c>
      <c r="L217" s="14">
        <f t="shared" si="45"/>
        <v>49.466700000000003</v>
      </c>
      <c r="M217" s="14">
        <f t="shared" si="46"/>
        <v>0</v>
      </c>
      <c r="N217" s="14">
        <f t="shared" si="47"/>
        <v>0</v>
      </c>
      <c r="O217" s="15">
        <f t="shared" si="48"/>
        <v>49.466700000000003</v>
      </c>
      <c r="P217" s="14">
        <f t="shared" si="49"/>
        <v>47.807960000000001</v>
      </c>
      <c r="Q217" s="14">
        <f t="shared" si="50"/>
        <v>0</v>
      </c>
      <c r="R217" s="14">
        <f t="shared" si="51"/>
        <v>0</v>
      </c>
      <c r="S217" s="15">
        <f t="shared" si="52"/>
        <v>47.807960000000001</v>
      </c>
    </row>
    <row r="218" spans="1:19" ht="15.75" customHeight="1">
      <c r="A218" s="56">
        <v>212</v>
      </c>
      <c r="B218" s="16" t="s">
        <v>42</v>
      </c>
      <c r="C218" s="9" t="s">
        <v>152</v>
      </c>
      <c r="D218" s="10">
        <v>10</v>
      </c>
      <c r="E218" s="11"/>
      <c r="F218" s="12"/>
      <c r="G218" s="12">
        <f t="shared" si="39"/>
        <v>10</v>
      </c>
      <c r="H218" s="13">
        <f t="shared" si="41"/>
        <v>25.911000000000001</v>
      </c>
      <c r="I218" s="14">
        <f t="shared" si="42"/>
        <v>0</v>
      </c>
      <c r="J218" s="14">
        <f t="shared" si="43"/>
        <v>0</v>
      </c>
      <c r="K218" s="58">
        <f t="shared" si="44"/>
        <v>25.911000000000001</v>
      </c>
      <c r="L218" s="14">
        <f t="shared" si="45"/>
        <v>25.11</v>
      </c>
      <c r="M218" s="14">
        <f t="shared" si="46"/>
        <v>0</v>
      </c>
      <c r="N218" s="14">
        <f t="shared" si="47"/>
        <v>0</v>
      </c>
      <c r="O218" s="15">
        <f t="shared" si="48"/>
        <v>25.11</v>
      </c>
      <c r="P218" s="14">
        <f t="shared" si="49"/>
        <v>24.268000000000001</v>
      </c>
      <c r="Q218" s="14">
        <f t="shared" si="50"/>
        <v>0</v>
      </c>
      <c r="R218" s="14">
        <f t="shared" si="51"/>
        <v>0</v>
      </c>
      <c r="S218" s="15">
        <f t="shared" si="52"/>
        <v>24.268000000000001</v>
      </c>
    </row>
    <row r="219" spans="1:19" ht="15.75">
      <c r="A219" s="56">
        <v>213</v>
      </c>
      <c r="B219" s="31" t="s">
        <v>42</v>
      </c>
      <c r="C219" s="32" t="s">
        <v>153</v>
      </c>
      <c r="D219" s="33">
        <v>12.9</v>
      </c>
      <c r="E219" s="34">
        <v>3.1</v>
      </c>
      <c r="F219" s="35"/>
      <c r="G219" s="12">
        <f t="shared" si="39"/>
        <v>16</v>
      </c>
      <c r="H219" s="13">
        <f t="shared" si="41"/>
        <v>33.425190000000001</v>
      </c>
      <c r="I219" s="14">
        <f t="shared" si="42"/>
        <v>8.7857099999999999</v>
      </c>
      <c r="J219" s="14">
        <f t="shared" si="43"/>
        <v>0</v>
      </c>
      <c r="K219" s="58">
        <f t="shared" si="44"/>
        <v>42.210900000000002</v>
      </c>
      <c r="L219" s="14">
        <f t="shared" si="45"/>
        <v>32.3919</v>
      </c>
      <c r="M219" s="14">
        <f t="shared" si="46"/>
        <v>8.7277400000000007</v>
      </c>
      <c r="N219" s="14">
        <f t="shared" si="47"/>
        <v>0</v>
      </c>
      <c r="O219" s="15">
        <f t="shared" si="48"/>
        <v>41.119640000000004</v>
      </c>
      <c r="P219" s="14">
        <f t="shared" si="49"/>
        <v>31.305720000000001</v>
      </c>
      <c r="Q219" s="14">
        <f t="shared" si="50"/>
        <v>8.4679599999999997</v>
      </c>
      <c r="R219" s="14">
        <f t="shared" si="51"/>
        <v>0</v>
      </c>
      <c r="S219" s="15">
        <f t="shared" si="52"/>
        <v>39.773679999999999</v>
      </c>
    </row>
    <row r="220" spans="1:19" ht="15.75">
      <c r="A220" s="56">
        <v>214</v>
      </c>
      <c r="B220" s="16" t="s">
        <v>42</v>
      </c>
      <c r="C220" s="9" t="s">
        <v>154</v>
      </c>
      <c r="D220" s="10">
        <v>8</v>
      </c>
      <c r="E220" s="11"/>
      <c r="F220" s="12"/>
      <c r="G220" s="12">
        <f t="shared" si="39"/>
        <v>8</v>
      </c>
      <c r="H220" s="13">
        <f t="shared" si="41"/>
        <v>20.7288</v>
      </c>
      <c r="I220" s="14">
        <f t="shared" si="42"/>
        <v>0</v>
      </c>
      <c r="J220" s="14">
        <f t="shared" si="43"/>
        <v>0</v>
      </c>
      <c r="K220" s="58">
        <f t="shared" si="44"/>
        <v>20.7288</v>
      </c>
      <c r="L220" s="14">
        <f t="shared" si="45"/>
        <v>20.088000000000001</v>
      </c>
      <c r="M220" s="14">
        <f t="shared" si="46"/>
        <v>0</v>
      </c>
      <c r="N220" s="14">
        <f t="shared" si="47"/>
        <v>0</v>
      </c>
      <c r="O220" s="15">
        <f t="shared" si="48"/>
        <v>20.088000000000001</v>
      </c>
      <c r="P220" s="14">
        <f t="shared" si="49"/>
        <v>19.414400000000001</v>
      </c>
      <c r="Q220" s="14">
        <f t="shared" si="50"/>
        <v>0</v>
      </c>
      <c r="R220" s="14">
        <f t="shared" si="51"/>
        <v>0</v>
      </c>
      <c r="S220" s="15">
        <f t="shared" si="52"/>
        <v>19.414400000000001</v>
      </c>
    </row>
    <row r="221" spans="1:19" ht="15.75">
      <c r="A221" s="56">
        <v>215</v>
      </c>
      <c r="B221" s="16" t="s">
        <v>42</v>
      </c>
      <c r="C221" s="9" t="s">
        <v>129</v>
      </c>
      <c r="D221" s="10"/>
      <c r="E221" s="11"/>
      <c r="F221" s="12">
        <v>135</v>
      </c>
      <c r="G221" s="12">
        <f t="shared" si="39"/>
        <v>135</v>
      </c>
      <c r="H221" s="13">
        <f t="shared" si="41"/>
        <v>0</v>
      </c>
      <c r="I221" s="14">
        <f t="shared" si="42"/>
        <v>0</v>
      </c>
      <c r="J221" s="14">
        <f t="shared" si="43"/>
        <v>318.22200000000004</v>
      </c>
      <c r="K221" s="58">
        <f t="shared" si="44"/>
        <v>318.22200000000004</v>
      </c>
      <c r="L221" s="14">
        <f t="shared" si="45"/>
        <v>0</v>
      </c>
      <c r="M221" s="14">
        <f t="shared" si="46"/>
        <v>0</v>
      </c>
      <c r="N221" s="14">
        <f t="shared" si="47"/>
        <v>312.93</v>
      </c>
      <c r="O221" s="15">
        <f t="shared" si="48"/>
        <v>312.93</v>
      </c>
      <c r="P221" s="14">
        <f t="shared" si="49"/>
        <v>0</v>
      </c>
      <c r="Q221" s="14">
        <f t="shared" si="50"/>
        <v>0</v>
      </c>
      <c r="R221" s="14">
        <f t="shared" si="51"/>
        <v>306.93600000000004</v>
      </c>
      <c r="S221" s="15">
        <f t="shared" si="52"/>
        <v>306.93600000000004</v>
      </c>
    </row>
    <row r="222" spans="1:19" ht="15.75">
      <c r="A222" s="56">
        <v>216</v>
      </c>
      <c r="B222" s="16" t="s">
        <v>42</v>
      </c>
      <c r="C222" s="9" t="s">
        <v>58</v>
      </c>
      <c r="D222" s="10"/>
      <c r="E222" s="11"/>
      <c r="F222" s="12">
        <v>18</v>
      </c>
      <c r="G222" s="12">
        <f t="shared" si="39"/>
        <v>18</v>
      </c>
      <c r="H222" s="13">
        <f t="shared" si="41"/>
        <v>0</v>
      </c>
      <c r="I222" s="14">
        <f t="shared" si="42"/>
        <v>0</v>
      </c>
      <c r="J222" s="14">
        <f t="shared" si="43"/>
        <v>42.429600000000001</v>
      </c>
      <c r="K222" s="58">
        <f t="shared" si="44"/>
        <v>42.429600000000001</v>
      </c>
      <c r="L222" s="14">
        <f t="shared" si="45"/>
        <v>0</v>
      </c>
      <c r="M222" s="14">
        <f t="shared" si="46"/>
        <v>0</v>
      </c>
      <c r="N222" s="14">
        <f t="shared" si="47"/>
        <v>41.724000000000004</v>
      </c>
      <c r="O222" s="15">
        <f t="shared" si="48"/>
        <v>41.724000000000004</v>
      </c>
      <c r="P222" s="14">
        <f t="shared" si="49"/>
        <v>0</v>
      </c>
      <c r="Q222" s="14">
        <f t="shared" si="50"/>
        <v>0</v>
      </c>
      <c r="R222" s="14">
        <f t="shared" si="51"/>
        <v>40.924800000000005</v>
      </c>
      <c r="S222" s="15">
        <f t="shared" si="52"/>
        <v>40.924800000000005</v>
      </c>
    </row>
    <row r="223" spans="1:19" ht="15.75">
      <c r="A223" s="56">
        <v>217</v>
      </c>
      <c r="B223" s="16"/>
      <c r="C223" s="9" t="s">
        <v>155</v>
      </c>
      <c r="D223" s="10">
        <v>12</v>
      </c>
      <c r="E223" s="11"/>
      <c r="F223" s="12"/>
      <c r="G223" s="12">
        <f t="shared" si="39"/>
        <v>12</v>
      </c>
      <c r="H223" s="13">
        <f t="shared" si="41"/>
        <v>31.0932</v>
      </c>
      <c r="I223" s="14">
        <f t="shared" si="42"/>
        <v>0</v>
      </c>
      <c r="J223" s="14">
        <f t="shared" si="43"/>
        <v>0</v>
      </c>
      <c r="K223" s="58">
        <f t="shared" si="44"/>
        <v>31.0932</v>
      </c>
      <c r="L223" s="14">
        <f t="shared" si="45"/>
        <v>30.132000000000001</v>
      </c>
      <c r="M223" s="14">
        <f t="shared" si="46"/>
        <v>0</v>
      </c>
      <c r="N223" s="14">
        <f t="shared" si="47"/>
        <v>0</v>
      </c>
      <c r="O223" s="15">
        <f t="shared" si="48"/>
        <v>30.132000000000001</v>
      </c>
      <c r="P223" s="14">
        <f t="shared" si="49"/>
        <v>29.121600000000001</v>
      </c>
      <c r="Q223" s="14">
        <f t="shared" si="50"/>
        <v>0</v>
      </c>
      <c r="R223" s="14">
        <f t="shared" si="51"/>
        <v>0</v>
      </c>
      <c r="S223" s="15">
        <f t="shared" si="52"/>
        <v>29.121600000000001</v>
      </c>
    </row>
    <row r="224" spans="1:19" ht="15.75">
      <c r="A224" s="56">
        <v>218</v>
      </c>
      <c r="B224" s="16"/>
      <c r="C224" s="9" t="s">
        <v>156</v>
      </c>
      <c r="D224" s="10"/>
      <c r="E224" s="11">
        <v>33</v>
      </c>
      <c r="F224" s="12"/>
      <c r="G224" s="12">
        <f t="shared" si="39"/>
        <v>33</v>
      </c>
      <c r="H224" s="13">
        <f t="shared" si="41"/>
        <v>0</v>
      </c>
      <c r="I224" s="14">
        <f t="shared" si="42"/>
        <v>93.525300000000001</v>
      </c>
      <c r="J224" s="14">
        <f t="shared" si="43"/>
        <v>0</v>
      </c>
      <c r="K224" s="58">
        <f t="shared" si="44"/>
        <v>93.525300000000001</v>
      </c>
      <c r="L224" s="14">
        <f t="shared" si="45"/>
        <v>0</v>
      </c>
      <c r="M224" s="14">
        <f t="shared" si="46"/>
        <v>92.908199999999994</v>
      </c>
      <c r="N224" s="14">
        <f t="shared" si="47"/>
        <v>0</v>
      </c>
      <c r="O224" s="15">
        <f t="shared" si="48"/>
        <v>92.908199999999994</v>
      </c>
      <c r="P224" s="14">
        <f t="shared" si="49"/>
        <v>0</v>
      </c>
      <c r="Q224" s="14">
        <f t="shared" si="50"/>
        <v>90.142799999999994</v>
      </c>
      <c r="R224" s="14">
        <f t="shared" si="51"/>
        <v>0</v>
      </c>
      <c r="S224" s="15">
        <f t="shared" si="52"/>
        <v>90.142799999999994</v>
      </c>
    </row>
    <row r="225" spans="1:19" ht="15.75">
      <c r="A225" s="56">
        <v>219</v>
      </c>
      <c r="B225" s="16"/>
      <c r="C225" s="9" t="s">
        <v>157</v>
      </c>
      <c r="D225" s="10"/>
      <c r="E225" s="11">
        <v>26</v>
      </c>
      <c r="F225" s="12"/>
      <c r="G225" s="12"/>
      <c r="H225" s="13">
        <f t="shared" si="41"/>
        <v>0</v>
      </c>
      <c r="I225" s="14">
        <f t="shared" si="42"/>
        <v>73.686599999999999</v>
      </c>
      <c r="J225" s="14">
        <f t="shared" si="43"/>
        <v>0</v>
      </c>
      <c r="K225" s="58">
        <f t="shared" si="44"/>
        <v>73.686599999999999</v>
      </c>
      <c r="L225" s="14">
        <f t="shared" si="45"/>
        <v>0</v>
      </c>
      <c r="M225" s="14">
        <f t="shared" si="46"/>
        <v>73.200400000000002</v>
      </c>
      <c r="N225" s="14">
        <f t="shared" si="47"/>
        <v>0</v>
      </c>
      <c r="O225" s="15">
        <f t="shared" si="48"/>
        <v>73.200400000000002</v>
      </c>
      <c r="P225" s="14">
        <f t="shared" si="49"/>
        <v>0</v>
      </c>
      <c r="Q225" s="14">
        <f t="shared" si="50"/>
        <v>71.021599999999992</v>
      </c>
      <c r="R225" s="14">
        <f t="shared" si="51"/>
        <v>0</v>
      </c>
      <c r="S225" s="15">
        <f t="shared" si="52"/>
        <v>71.021599999999992</v>
      </c>
    </row>
    <row r="226" spans="1:19" ht="15.75">
      <c r="A226" s="56">
        <v>220</v>
      </c>
      <c r="B226" s="16"/>
      <c r="C226" s="9" t="s">
        <v>158</v>
      </c>
      <c r="D226" s="10"/>
      <c r="E226" s="11">
        <v>33</v>
      </c>
      <c r="F226" s="12"/>
      <c r="G226" s="12"/>
      <c r="H226" s="13">
        <f t="shared" si="41"/>
        <v>0</v>
      </c>
      <c r="I226" s="14">
        <f t="shared" si="42"/>
        <v>93.525300000000001</v>
      </c>
      <c r="J226" s="14">
        <f t="shared" si="43"/>
        <v>0</v>
      </c>
      <c r="K226" s="58">
        <f t="shared" si="44"/>
        <v>93.525300000000001</v>
      </c>
      <c r="L226" s="14">
        <f t="shared" si="45"/>
        <v>0</v>
      </c>
      <c r="M226" s="14">
        <f t="shared" si="46"/>
        <v>92.908199999999994</v>
      </c>
      <c r="N226" s="14">
        <f t="shared" si="47"/>
        <v>0</v>
      </c>
      <c r="O226" s="15">
        <f t="shared" si="48"/>
        <v>92.908199999999994</v>
      </c>
      <c r="P226" s="14">
        <f t="shared" si="49"/>
        <v>0</v>
      </c>
      <c r="Q226" s="14">
        <f t="shared" si="50"/>
        <v>90.142799999999994</v>
      </c>
      <c r="R226" s="14">
        <f t="shared" si="51"/>
        <v>0</v>
      </c>
      <c r="S226" s="15">
        <f t="shared" si="52"/>
        <v>90.142799999999994</v>
      </c>
    </row>
    <row r="227" spans="1:19" ht="15.75">
      <c r="A227" s="56">
        <v>221</v>
      </c>
      <c r="B227" s="16"/>
      <c r="C227" s="9" t="s">
        <v>159</v>
      </c>
      <c r="D227" s="10"/>
      <c r="E227" s="11">
        <v>33</v>
      </c>
      <c r="F227" s="12"/>
      <c r="G227" s="12"/>
      <c r="H227" s="13">
        <f t="shared" si="41"/>
        <v>0</v>
      </c>
      <c r="I227" s="14">
        <f t="shared" si="42"/>
        <v>93.525300000000001</v>
      </c>
      <c r="J227" s="14">
        <f t="shared" si="43"/>
        <v>0</v>
      </c>
      <c r="K227" s="58">
        <f t="shared" si="44"/>
        <v>93.525300000000001</v>
      </c>
      <c r="L227" s="14">
        <f t="shared" si="45"/>
        <v>0</v>
      </c>
      <c r="M227" s="14">
        <f t="shared" si="46"/>
        <v>92.908199999999994</v>
      </c>
      <c r="N227" s="14">
        <f t="shared" si="47"/>
        <v>0</v>
      </c>
      <c r="O227" s="15">
        <f t="shared" si="48"/>
        <v>92.908199999999994</v>
      </c>
      <c r="P227" s="14">
        <f t="shared" si="49"/>
        <v>0</v>
      </c>
      <c r="Q227" s="14">
        <f t="shared" si="50"/>
        <v>90.142799999999994</v>
      </c>
      <c r="R227" s="14">
        <f t="shared" si="51"/>
        <v>0</v>
      </c>
      <c r="S227" s="15">
        <f t="shared" si="52"/>
        <v>90.142799999999994</v>
      </c>
    </row>
    <row r="228" spans="1:19" ht="15.75">
      <c r="A228" s="56">
        <v>222</v>
      </c>
      <c r="B228" s="16"/>
      <c r="C228" s="9" t="s">
        <v>160</v>
      </c>
      <c r="D228" s="10">
        <v>10</v>
      </c>
      <c r="E228" s="11"/>
      <c r="F228" s="12"/>
      <c r="G228" s="12">
        <f t="shared" ref="G228:G235" si="53">SUM(D228:F228)</f>
        <v>10</v>
      </c>
      <c r="H228" s="13">
        <f t="shared" si="41"/>
        <v>25.911000000000001</v>
      </c>
      <c r="I228" s="14">
        <f t="shared" si="42"/>
        <v>0</v>
      </c>
      <c r="J228" s="14">
        <f t="shared" si="43"/>
        <v>0</v>
      </c>
      <c r="K228" s="58">
        <f t="shared" si="44"/>
        <v>25.911000000000001</v>
      </c>
      <c r="L228" s="14">
        <f t="shared" si="45"/>
        <v>25.11</v>
      </c>
      <c r="M228" s="14">
        <f t="shared" si="46"/>
        <v>0</v>
      </c>
      <c r="N228" s="14">
        <f t="shared" si="47"/>
        <v>0</v>
      </c>
      <c r="O228" s="15">
        <f t="shared" si="48"/>
        <v>25.11</v>
      </c>
      <c r="P228" s="14">
        <f t="shared" si="49"/>
        <v>24.268000000000001</v>
      </c>
      <c r="Q228" s="14">
        <f t="shared" si="50"/>
        <v>0</v>
      </c>
      <c r="R228" s="14">
        <f t="shared" si="51"/>
        <v>0</v>
      </c>
      <c r="S228" s="15">
        <f t="shared" si="52"/>
        <v>24.268000000000001</v>
      </c>
    </row>
    <row r="229" spans="1:19" ht="24">
      <c r="A229" s="56">
        <v>223</v>
      </c>
      <c r="B229" s="20" t="s">
        <v>19</v>
      </c>
      <c r="C229" s="9" t="s">
        <v>134</v>
      </c>
      <c r="D229" s="10">
        <v>32</v>
      </c>
      <c r="E229" s="11"/>
      <c r="F229" s="12"/>
      <c r="G229" s="12">
        <f t="shared" si="53"/>
        <v>32</v>
      </c>
      <c r="H229" s="13">
        <f t="shared" si="41"/>
        <v>82.915199999999999</v>
      </c>
      <c r="I229" s="14">
        <f t="shared" si="42"/>
        <v>0</v>
      </c>
      <c r="J229" s="14">
        <f t="shared" si="43"/>
        <v>0</v>
      </c>
      <c r="K229" s="58">
        <f t="shared" si="44"/>
        <v>82.915199999999999</v>
      </c>
      <c r="L229" s="14">
        <f t="shared" si="45"/>
        <v>80.352000000000004</v>
      </c>
      <c r="M229" s="14">
        <f t="shared" si="46"/>
        <v>0</v>
      </c>
      <c r="N229" s="14">
        <f t="shared" si="47"/>
        <v>0</v>
      </c>
      <c r="O229" s="15">
        <f t="shared" si="48"/>
        <v>80.352000000000004</v>
      </c>
      <c r="P229" s="14">
        <f t="shared" si="49"/>
        <v>77.657600000000002</v>
      </c>
      <c r="Q229" s="14">
        <f t="shared" si="50"/>
        <v>0</v>
      </c>
      <c r="R229" s="14">
        <f t="shared" si="51"/>
        <v>0</v>
      </c>
      <c r="S229" s="15">
        <f t="shared" si="52"/>
        <v>77.657600000000002</v>
      </c>
    </row>
    <row r="230" spans="1:19" ht="15.75">
      <c r="A230" s="56">
        <v>224</v>
      </c>
      <c r="B230" s="16" t="s">
        <v>42</v>
      </c>
      <c r="C230" s="9" t="s">
        <v>161</v>
      </c>
      <c r="D230" s="10">
        <v>16</v>
      </c>
      <c r="E230" s="11"/>
      <c r="F230" s="12"/>
      <c r="G230" s="12">
        <f t="shared" si="53"/>
        <v>16</v>
      </c>
      <c r="H230" s="13">
        <f t="shared" si="41"/>
        <v>41.457599999999999</v>
      </c>
      <c r="I230" s="14">
        <f t="shared" si="42"/>
        <v>0</v>
      </c>
      <c r="J230" s="14">
        <f t="shared" si="43"/>
        <v>0</v>
      </c>
      <c r="K230" s="58">
        <f t="shared" si="44"/>
        <v>41.457599999999999</v>
      </c>
      <c r="L230" s="14">
        <f t="shared" si="45"/>
        <v>40.176000000000002</v>
      </c>
      <c r="M230" s="14">
        <f t="shared" si="46"/>
        <v>0</v>
      </c>
      <c r="N230" s="14">
        <f t="shared" si="47"/>
        <v>0</v>
      </c>
      <c r="O230" s="15">
        <f t="shared" si="48"/>
        <v>40.176000000000002</v>
      </c>
      <c r="P230" s="14">
        <f t="shared" si="49"/>
        <v>38.828800000000001</v>
      </c>
      <c r="Q230" s="14">
        <f t="shared" si="50"/>
        <v>0</v>
      </c>
      <c r="R230" s="14">
        <f t="shared" si="51"/>
        <v>0</v>
      </c>
      <c r="S230" s="15">
        <f t="shared" si="52"/>
        <v>38.828800000000001</v>
      </c>
    </row>
    <row r="231" spans="1:19" ht="15.75">
      <c r="A231" s="56">
        <v>225</v>
      </c>
      <c r="B231" s="16" t="s">
        <v>42</v>
      </c>
      <c r="C231" s="9" t="s">
        <v>162</v>
      </c>
      <c r="D231" s="10">
        <v>30</v>
      </c>
      <c r="E231" s="11"/>
      <c r="F231" s="12"/>
      <c r="G231" s="12">
        <f t="shared" si="53"/>
        <v>30</v>
      </c>
      <c r="H231" s="13">
        <f t="shared" si="41"/>
        <v>77.733000000000004</v>
      </c>
      <c r="I231" s="14">
        <f t="shared" si="42"/>
        <v>0</v>
      </c>
      <c r="J231" s="14">
        <f t="shared" si="43"/>
        <v>0</v>
      </c>
      <c r="K231" s="58">
        <f t="shared" si="44"/>
        <v>77.733000000000004</v>
      </c>
      <c r="L231" s="14">
        <f t="shared" si="45"/>
        <v>75.33</v>
      </c>
      <c r="M231" s="14">
        <f t="shared" si="46"/>
        <v>0</v>
      </c>
      <c r="N231" s="14">
        <f t="shared" si="47"/>
        <v>0</v>
      </c>
      <c r="O231" s="15">
        <f t="shared" si="48"/>
        <v>75.33</v>
      </c>
      <c r="P231" s="14">
        <f t="shared" si="49"/>
        <v>72.804000000000002</v>
      </c>
      <c r="Q231" s="14">
        <f t="shared" si="50"/>
        <v>0</v>
      </c>
      <c r="R231" s="14">
        <f t="shared" si="51"/>
        <v>0</v>
      </c>
      <c r="S231" s="15">
        <f t="shared" si="52"/>
        <v>72.804000000000002</v>
      </c>
    </row>
    <row r="232" spans="1:19" ht="15.75">
      <c r="A232" s="56">
        <v>226</v>
      </c>
      <c r="B232" s="16" t="s">
        <v>42</v>
      </c>
      <c r="C232" s="9" t="s">
        <v>163</v>
      </c>
      <c r="D232" s="10">
        <v>12</v>
      </c>
      <c r="E232" s="11"/>
      <c r="F232" s="12"/>
      <c r="G232" s="12">
        <f t="shared" si="53"/>
        <v>12</v>
      </c>
      <c r="H232" s="13">
        <f t="shared" si="41"/>
        <v>31.0932</v>
      </c>
      <c r="I232" s="14">
        <f t="shared" si="42"/>
        <v>0</v>
      </c>
      <c r="J232" s="14">
        <f t="shared" si="43"/>
        <v>0</v>
      </c>
      <c r="K232" s="58">
        <f t="shared" si="44"/>
        <v>31.0932</v>
      </c>
      <c r="L232" s="14">
        <f t="shared" si="45"/>
        <v>30.132000000000001</v>
      </c>
      <c r="M232" s="14">
        <f t="shared" si="46"/>
        <v>0</v>
      </c>
      <c r="N232" s="14">
        <f t="shared" si="47"/>
        <v>0</v>
      </c>
      <c r="O232" s="15">
        <f t="shared" si="48"/>
        <v>30.132000000000001</v>
      </c>
      <c r="P232" s="14">
        <f t="shared" si="49"/>
        <v>29.121600000000001</v>
      </c>
      <c r="Q232" s="14">
        <f t="shared" si="50"/>
        <v>0</v>
      </c>
      <c r="R232" s="14">
        <f t="shared" si="51"/>
        <v>0</v>
      </c>
      <c r="S232" s="15">
        <f t="shared" si="52"/>
        <v>29.121600000000001</v>
      </c>
    </row>
    <row r="233" spans="1:19" ht="15.75">
      <c r="A233" s="56">
        <v>227</v>
      </c>
      <c r="B233" s="16" t="s">
        <v>42</v>
      </c>
      <c r="C233" s="9" t="s">
        <v>49</v>
      </c>
      <c r="D233" s="10">
        <v>32.5</v>
      </c>
      <c r="E233" s="11"/>
      <c r="F233" s="12"/>
      <c r="G233" s="12">
        <f t="shared" si="53"/>
        <v>32.5</v>
      </c>
      <c r="H233" s="13">
        <f t="shared" si="41"/>
        <v>84.210750000000004</v>
      </c>
      <c r="I233" s="14">
        <f t="shared" si="42"/>
        <v>0</v>
      </c>
      <c r="J233" s="14">
        <f t="shared" si="43"/>
        <v>0</v>
      </c>
      <c r="K233" s="58">
        <f t="shared" si="44"/>
        <v>84.210750000000004</v>
      </c>
      <c r="L233" s="14">
        <f t="shared" si="45"/>
        <v>81.607500000000002</v>
      </c>
      <c r="M233" s="14">
        <f t="shared" si="46"/>
        <v>0</v>
      </c>
      <c r="N233" s="14">
        <f t="shared" si="47"/>
        <v>0</v>
      </c>
      <c r="O233" s="15">
        <f t="shared" si="48"/>
        <v>81.607500000000002</v>
      </c>
      <c r="P233" s="14">
        <f t="shared" si="49"/>
        <v>78.871000000000009</v>
      </c>
      <c r="Q233" s="14">
        <f t="shared" si="50"/>
        <v>0</v>
      </c>
      <c r="R233" s="14">
        <f t="shared" si="51"/>
        <v>0</v>
      </c>
      <c r="S233" s="15">
        <f t="shared" si="52"/>
        <v>78.871000000000009</v>
      </c>
    </row>
    <row r="234" spans="1:19" ht="15.75">
      <c r="A234" s="56">
        <v>228</v>
      </c>
      <c r="B234" s="16" t="s">
        <v>42</v>
      </c>
      <c r="C234" s="9" t="s">
        <v>164</v>
      </c>
      <c r="D234" s="10">
        <v>19</v>
      </c>
      <c r="E234" s="11"/>
      <c r="F234" s="12"/>
      <c r="G234" s="12">
        <f t="shared" si="53"/>
        <v>19</v>
      </c>
      <c r="H234" s="13">
        <f t="shared" si="41"/>
        <v>49.230899999999998</v>
      </c>
      <c r="I234" s="14">
        <f t="shared" si="42"/>
        <v>0</v>
      </c>
      <c r="J234" s="14">
        <f t="shared" si="43"/>
        <v>0</v>
      </c>
      <c r="K234" s="58">
        <f t="shared" si="44"/>
        <v>49.230899999999998</v>
      </c>
      <c r="L234" s="14">
        <f t="shared" si="45"/>
        <v>47.709000000000003</v>
      </c>
      <c r="M234" s="14">
        <f t="shared" si="46"/>
        <v>0</v>
      </c>
      <c r="N234" s="14">
        <f t="shared" si="47"/>
        <v>0</v>
      </c>
      <c r="O234" s="15">
        <f t="shared" si="48"/>
        <v>47.709000000000003</v>
      </c>
      <c r="P234" s="14">
        <f t="shared" si="49"/>
        <v>46.109200000000001</v>
      </c>
      <c r="Q234" s="14">
        <f t="shared" si="50"/>
        <v>0</v>
      </c>
      <c r="R234" s="14">
        <f t="shared" si="51"/>
        <v>0</v>
      </c>
      <c r="S234" s="15">
        <f t="shared" si="52"/>
        <v>46.109200000000001</v>
      </c>
    </row>
    <row r="235" spans="1:19" ht="15.75">
      <c r="A235" s="56">
        <v>229</v>
      </c>
      <c r="B235" s="16" t="s">
        <v>42</v>
      </c>
      <c r="C235" s="9" t="s">
        <v>165</v>
      </c>
      <c r="D235" s="10">
        <v>18</v>
      </c>
      <c r="E235" s="11"/>
      <c r="F235" s="12"/>
      <c r="G235" s="12">
        <f t="shared" si="53"/>
        <v>18</v>
      </c>
      <c r="H235" s="13">
        <f t="shared" si="41"/>
        <v>46.639800000000001</v>
      </c>
      <c r="I235" s="14">
        <f t="shared" si="42"/>
        <v>0</v>
      </c>
      <c r="J235" s="14">
        <f t="shared" si="43"/>
        <v>0</v>
      </c>
      <c r="K235" s="58">
        <f t="shared" si="44"/>
        <v>46.639800000000001</v>
      </c>
      <c r="L235" s="14">
        <f t="shared" si="45"/>
        <v>45.198</v>
      </c>
      <c r="M235" s="14">
        <f t="shared" si="46"/>
        <v>0</v>
      </c>
      <c r="N235" s="14">
        <f t="shared" si="47"/>
        <v>0</v>
      </c>
      <c r="O235" s="15">
        <f t="shared" si="48"/>
        <v>45.198</v>
      </c>
      <c r="P235" s="14">
        <f t="shared" si="49"/>
        <v>43.682400000000001</v>
      </c>
      <c r="Q235" s="14">
        <f t="shared" si="50"/>
        <v>0</v>
      </c>
      <c r="R235" s="14">
        <f t="shared" si="51"/>
        <v>0</v>
      </c>
      <c r="S235" s="15">
        <f t="shared" si="52"/>
        <v>43.682400000000001</v>
      </c>
    </row>
    <row r="236" spans="1:19" ht="15.75">
      <c r="A236" s="56">
        <v>230</v>
      </c>
      <c r="B236" s="16" t="s">
        <v>42</v>
      </c>
      <c r="C236" s="9" t="s">
        <v>58</v>
      </c>
      <c r="D236" s="10"/>
      <c r="E236" s="11"/>
      <c r="F236" s="12">
        <v>17</v>
      </c>
      <c r="G236" s="12">
        <v>17</v>
      </c>
      <c r="H236" s="13">
        <f t="shared" si="41"/>
        <v>0</v>
      </c>
      <c r="I236" s="14">
        <f t="shared" si="42"/>
        <v>0</v>
      </c>
      <c r="J236" s="14">
        <f t="shared" si="43"/>
        <v>40.072400000000002</v>
      </c>
      <c r="K236" s="58">
        <f t="shared" si="44"/>
        <v>40.072400000000002</v>
      </c>
      <c r="L236" s="14">
        <f t="shared" si="45"/>
        <v>0</v>
      </c>
      <c r="M236" s="14">
        <f t="shared" si="46"/>
        <v>0</v>
      </c>
      <c r="N236" s="14">
        <f t="shared" si="47"/>
        <v>39.405999999999999</v>
      </c>
      <c r="O236" s="15">
        <f t="shared" si="48"/>
        <v>39.405999999999999</v>
      </c>
      <c r="P236" s="14">
        <f t="shared" si="49"/>
        <v>0</v>
      </c>
      <c r="Q236" s="14">
        <f t="shared" si="50"/>
        <v>0</v>
      </c>
      <c r="R236" s="14">
        <f t="shared" si="51"/>
        <v>38.651200000000003</v>
      </c>
      <c r="S236" s="15">
        <f t="shared" si="52"/>
        <v>38.651200000000003</v>
      </c>
    </row>
    <row r="237" spans="1:19" ht="15.75">
      <c r="A237" s="56">
        <v>231</v>
      </c>
      <c r="B237" s="16" t="s">
        <v>42</v>
      </c>
      <c r="C237" s="9" t="s">
        <v>20</v>
      </c>
      <c r="D237" s="10"/>
      <c r="E237" s="11"/>
      <c r="F237" s="12">
        <v>19</v>
      </c>
      <c r="G237" s="12">
        <v>19</v>
      </c>
      <c r="H237" s="13">
        <f t="shared" si="41"/>
        <v>0</v>
      </c>
      <c r="I237" s="14">
        <f t="shared" si="42"/>
        <v>0</v>
      </c>
      <c r="J237" s="14">
        <f t="shared" si="43"/>
        <v>44.786800000000007</v>
      </c>
      <c r="K237" s="58">
        <f t="shared" si="44"/>
        <v>44.786800000000007</v>
      </c>
      <c r="L237" s="14">
        <f t="shared" si="45"/>
        <v>0</v>
      </c>
      <c r="M237" s="14">
        <f t="shared" si="46"/>
        <v>0</v>
      </c>
      <c r="N237" s="14">
        <f t="shared" si="47"/>
        <v>44.042000000000002</v>
      </c>
      <c r="O237" s="15">
        <f t="shared" si="48"/>
        <v>44.042000000000002</v>
      </c>
      <c r="P237" s="14">
        <f t="shared" si="49"/>
        <v>0</v>
      </c>
      <c r="Q237" s="14">
        <f t="shared" si="50"/>
        <v>0</v>
      </c>
      <c r="R237" s="14">
        <f t="shared" si="51"/>
        <v>43.198399999999999</v>
      </c>
      <c r="S237" s="15">
        <f t="shared" si="52"/>
        <v>43.198399999999999</v>
      </c>
    </row>
    <row r="238" spans="1:19" ht="15.75">
      <c r="A238" s="56">
        <v>232</v>
      </c>
      <c r="B238" s="16" t="s">
        <v>42</v>
      </c>
      <c r="C238" s="9" t="s">
        <v>31</v>
      </c>
      <c r="D238" s="10">
        <v>40</v>
      </c>
      <c r="E238" s="11"/>
      <c r="F238" s="12">
        <v>8</v>
      </c>
      <c r="G238" s="12">
        <f t="shared" ref="G238:G293" si="54">SUM(D238:F238)</f>
        <v>48</v>
      </c>
      <c r="H238" s="13">
        <f t="shared" si="41"/>
        <v>103.64400000000001</v>
      </c>
      <c r="I238" s="14">
        <f t="shared" si="42"/>
        <v>0</v>
      </c>
      <c r="J238" s="14">
        <f t="shared" si="43"/>
        <v>18.857600000000001</v>
      </c>
      <c r="K238" s="58">
        <f t="shared" si="44"/>
        <v>122.50160000000001</v>
      </c>
      <c r="L238" s="14">
        <f t="shared" si="45"/>
        <v>100.44</v>
      </c>
      <c r="M238" s="14">
        <f t="shared" si="46"/>
        <v>0</v>
      </c>
      <c r="N238" s="14">
        <f t="shared" si="47"/>
        <v>18.544</v>
      </c>
      <c r="O238" s="15">
        <f t="shared" si="48"/>
        <v>118.98399999999999</v>
      </c>
      <c r="P238" s="14">
        <f t="shared" si="49"/>
        <v>97.072000000000003</v>
      </c>
      <c r="Q238" s="14">
        <f t="shared" si="50"/>
        <v>0</v>
      </c>
      <c r="R238" s="14">
        <f t="shared" si="51"/>
        <v>18.188800000000001</v>
      </c>
      <c r="S238" s="15">
        <f t="shared" si="52"/>
        <v>115.2608</v>
      </c>
    </row>
    <row r="239" spans="1:19" ht="15.75">
      <c r="A239" s="56">
        <v>233</v>
      </c>
      <c r="B239" s="36"/>
      <c r="C239" s="9" t="s">
        <v>166</v>
      </c>
      <c r="D239" s="10">
        <v>25</v>
      </c>
      <c r="E239" s="11"/>
      <c r="F239" s="12">
        <v>18</v>
      </c>
      <c r="G239" s="12">
        <f t="shared" si="54"/>
        <v>43</v>
      </c>
      <c r="H239" s="13">
        <f t="shared" si="41"/>
        <v>64.777500000000003</v>
      </c>
      <c r="I239" s="14">
        <f t="shared" si="42"/>
        <v>0</v>
      </c>
      <c r="J239" s="14">
        <f t="shared" si="43"/>
        <v>42.429600000000001</v>
      </c>
      <c r="K239" s="58">
        <f t="shared" si="44"/>
        <v>107.2071</v>
      </c>
      <c r="L239" s="14">
        <f t="shared" si="45"/>
        <v>62.775000000000006</v>
      </c>
      <c r="M239" s="14">
        <f t="shared" si="46"/>
        <v>0</v>
      </c>
      <c r="N239" s="14">
        <f t="shared" si="47"/>
        <v>41.724000000000004</v>
      </c>
      <c r="O239" s="15">
        <f t="shared" si="48"/>
        <v>104.49900000000001</v>
      </c>
      <c r="P239" s="14">
        <f t="shared" si="49"/>
        <v>60.67</v>
      </c>
      <c r="Q239" s="14">
        <f t="shared" si="50"/>
        <v>0</v>
      </c>
      <c r="R239" s="14">
        <f t="shared" si="51"/>
        <v>40.924800000000005</v>
      </c>
      <c r="S239" s="15">
        <f t="shared" si="52"/>
        <v>101.59480000000001</v>
      </c>
    </row>
    <row r="240" spans="1:19" ht="15.75">
      <c r="A240" s="56">
        <v>234</v>
      </c>
      <c r="B240" s="16" t="s">
        <v>42</v>
      </c>
      <c r="C240" s="9" t="s">
        <v>167</v>
      </c>
      <c r="D240" s="10">
        <v>11</v>
      </c>
      <c r="E240" s="11"/>
      <c r="F240" s="12">
        <v>8</v>
      </c>
      <c r="G240" s="12">
        <f t="shared" si="54"/>
        <v>19</v>
      </c>
      <c r="H240" s="13">
        <f t="shared" si="41"/>
        <v>28.502099999999999</v>
      </c>
      <c r="I240" s="14">
        <f t="shared" si="42"/>
        <v>0</v>
      </c>
      <c r="J240" s="14">
        <f t="shared" si="43"/>
        <v>18.857600000000001</v>
      </c>
      <c r="K240" s="58">
        <f t="shared" si="44"/>
        <v>47.359700000000004</v>
      </c>
      <c r="L240" s="14">
        <f t="shared" si="45"/>
        <v>27.621000000000002</v>
      </c>
      <c r="M240" s="14">
        <f t="shared" si="46"/>
        <v>0</v>
      </c>
      <c r="N240" s="14">
        <f t="shared" si="47"/>
        <v>18.544</v>
      </c>
      <c r="O240" s="15">
        <f t="shared" si="48"/>
        <v>46.165000000000006</v>
      </c>
      <c r="P240" s="14">
        <f t="shared" si="49"/>
        <v>26.694800000000001</v>
      </c>
      <c r="Q240" s="14">
        <f t="shared" si="50"/>
        <v>0</v>
      </c>
      <c r="R240" s="14">
        <f t="shared" si="51"/>
        <v>18.188800000000001</v>
      </c>
      <c r="S240" s="15">
        <f t="shared" si="52"/>
        <v>44.883600000000001</v>
      </c>
    </row>
    <row r="241" spans="1:19" ht="15.75">
      <c r="A241" s="56">
        <v>235</v>
      </c>
      <c r="B241" s="16" t="s">
        <v>42</v>
      </c>
      <c r="C241" s="9" t="s">
        <v>73</v>
      </c>
      <c r="D241" s="10"/>
      <c r="E241" s="11"/>
      <c r="F241" s="12">
        <v>133</v>
      </c>
      <c r="G241" s="12">
        <f t="shared" si="54"/>
        <v>133</v>
      </c>
      <c r="H241" s="13">
        <f t="shared" si="41"/>
        <v>0</v>
      </c>
      <c r="I241" s="14">
        <f t="shared" si="42"/>
        <v>0</v>
      </c>
      <c r="J241" s="14">
        <f t="shared" si="43"/>
        <v>313.50760000000002</v>
      </c>
      <c r="K241" s="58">
        <f t="shared" si="44"/>
        <v>313.50760000000002</v>
      </c>
      <c r="L241" s="14">
        <f t="shared" si="45"/>
        <v>0</v>
      </c>
      <c r="M241" s="14">
        <f t="shared" si="46"/>
        <v>0</v>
      </c>
      <c r="N241" s="14">
        <f t="shared" si="47"/>
        <v>308.29399999999998</v>
      </c>
      <c r="O241" s="15">
        <f t="shared" si="48"/>
        <v>308.29399999999998</v>
      </c>
      <c r="P241" s="14">
        <f t="shared" si="49"/>
        <v>0</v>
      </c>
      <c r="Q241" s="14">
        <f t="shared" si="50"/>
        <v>0</v>
      </c>
      <c r="R241" s="14">
        <f t="shared" si="51"/>
        <v>302.3888</v>
      </c>
      <c r="S241" s="15">
        <f t="shared" si="52"/>
        <v>302.3888</v>
      </c>
    </row>
    <row r="242" spans="1:19" ht="22.5">
      <c r="A242" s="56">
        <v>236</v>
      </c>
      <c r="B242" s="16" t="s">
        <v>42</v>
      </c>
      <c r="C242" s="9" t="s">
        <v>118</v>
      </c>
      <c r="D242" s="10"/>
      <c r="E242" s="11"/>
      <c r="F242" s="12">
        <v>130</v>
      </c>
      <c r="G242" s="12">
        <f t="shared" si="54"/>
        <v>130</v>
      </c>
      <c r="H242" s="13">
        <f t="shared" si="41"/>
        <v>0</v>
      </c>
      <c r="I242" s="14">
        <f t="shared" si="42"/>
        <v>0</v>
      </c>
      <c r="J242" s="14">
        <f t="shared" si="43"/>
        <v>306.43600000000004</v>
      </c>
      <c r="K242" s="58">
        <f t="shared" si="44"/>
        <v>306.43600000000004</v>
      </c>
      <c r="L242" s="14">
        <f t="shared" si="45"/>
        <v>0</v>
      </c>
      <c r="M242" s="14">
        <f t="shared" si="46"/>
        <v>0</v>
      </c>
      <c r="N242" s="14">
        <f t="shared" si="47"/>
        <v>301.34000000000003</v>
      </c>
      <c r="O242" s="15">
        <f t="shared" si="48"/>
        <v>301.34000000000003</v>
      </c>
      <c r="P242" s="14">
        <f t="shared" si="49"/>
        <v>0</v>
      </c>
      <c r="Q242" s="14">
        <f t="shared" si="50"/>
        <v>0</v>
      </c>
      <c r="R242" s="14">
        <f t="shared" si="51"/>
        <v>295.56799999999998</v>
      </c>
      <c r="S242" s="15">
        <f t="shared" si="52"/>
        <v>295.56799999999998</v>
      </c>
    </row>
    <row r="243" spans="1:19" ht="15.75">
      <c r="A243" s="56">
        <v>237</v>
      </c>
      <c r="B243" s="16" t="s">
        <v>42</v>
      </c>
      <c r="C243" s="9" t="s">
        <v>168</v>
      </c>
      <c r="D243" s="10">
        <v>29</v>
      </c>
      <c r="E243" s="11"/>
      <c r="F243" s="12"/>
      <c r="G243" s="12">
        <f t="shared" si="54"/>
        <v>29</v>
      </c>
      <c r="H243" s="13">
        <f t="shared" si="41"/>
        <v>75.141899999999993</v>
      </c>
      <c r="I243" s="14">
        <f t="shared" si="42"/>
        <v>0</v>
      </c>
      <c r="J243" s="14">
        <f t="shared" si="43"/>
        <v>0</v>
      </c>
      <c r="K243" s="58">
        <f t="shared" si="44"/>
        <v>75.141899999999993</v>
      </c>
      <c r="L243" s="14">
        <f t="shared" si="45"/>
        <v>72.819000000000003</v>
      </c>
      <c r="M243" s="14">
        <f t="shared" si="46"/>
        <v>0</v>
      </c>
      <c r="N243" s="14">
        <f t="shared" si="47"/>
        <v>0</v>
      </c>
      <c r="O243" s="15">
        <f t="shared" si="48"/>
        <v>72.819000000000003</v>
      </c>
      <c r="P243" s="14">
        <f t="shared" si="49"/>
        <v>70.377200000000002</v>
      </c>
      <c r="Q243" s="14">
        <f t="shared" si="50"/>
        <v>0</v>
      </c>
      <c r="R243" s="14">
        <f t="shared" si="51"/>
        <v>0</v>
      </c>
      <c r="S243" s="15">
        <f t="shared" si="52"/>
        <v>70.377200000000002</v>
      </c>
    </row>
    <row r="244" spans="1:19" ht="15.75">
      <c r="A244" s="56">
        <v>238</v>
      </c>
      <c r="B244" s="16" t="s">
        <v>42</v>
      </c>
      <c r="C244" s="9" t="s">
        <v>27</v>
      </c>
      <c r="D244" s="10"/>
      <c r="E244" s="11"/>
      <c r="F244" s="12">
        <v>58</v>
      </c>
      <c r="G244" s="12">
        <f t="shared" si="54"/>
        <v>58</v>
      </c>
      <c r="H244" s="13">
        <f t="shared" si="41"/>
        <v>0</v>
      </c>
      <c r="I244" s="14">
        <f t="shared" si="42"/>
        <v>0</v>
      </c>
      <c r="J244" s="14">
        <f t="shared" si="43"/>
        <v>136.7176</v>
      </c>
      <c r="K244" s="58">
        <f t="shared" si="44"/>
        <v>136.7176</v>
      </c>
      <c r="L244" s="14">
        <f t="shared" si="45"/>
        <v>0</v>
      </c>
      <c r="M244" s="14">
        <f t="shared" si="46"/>
        <v>0</v>
      </c>
      <c r="N244" s="14">
        <f t="shared" si="47"/>
        <v>134.44400000000002</v>
      </c>
      <c r="O244" s="15">
        <f t="shared" si="48"/>
        <v>134.44400000000002</v>
      </c>
      <c r="P244" s="14">
        <f t="shared" si="49"/>
        <v>0</v>
      </c>
      <c r="Q244" s="14">
        <f t="shared" si="50"/>
        <v>0</v>
      </c>
      <c r="R244" s="14">
        <f t="shared" si="51"/>
        <v>131.86879999999999</v>
      </c>
      <c r="S244" s="15">
        <f t="shared" si="52"/>
        <v>131.86879999999999</v>
      </c>
    </row>
    <row r="245" spans="1:19" ht="15.75">
      <c r="A245" s="56">
        <v>239</v>
      </c>
      <c r="B245" s="16" t="s">
        <v>42</v>
      </c>
      <c r="C245" s="9" t="s">
        <v>129</v>
      </c>
      <c r="D245" s="10"/>
      <c r="E245" s="11"/>
      <c r="F245" s="12">
        <v>100</v>
      </c>
      <c r="G245" s="12">
        <f t="shared" si="54"/>
        <v>100</v>
      </c>
      <c r="H245" s="13">
        <f t="shared" si="41"/>
        <v>0</v>
      </c>
      <c r="I245" s="14">
        <f t="shared" si="42"/>
        <v>0</v>
      </c>
      <c r="J245" s="14">
        <f t="shared" si="43"/>
        <v>235.72000000000003</v>
      </c>
      <c r="K245" s="58">
        <f t="shared" si="44"/>
        <v>235.72000000000003</v>
      </c>
      <c r="L245" s="14">
        <f t="shared" si="45"/>
        <v>0</v>
      </c>
      <c r="M245" s="14">
        <f t="shared" si="46"/>
        <v>0</v>
      </c>
      <c r="N245" s="14">
        <f t="shared" si="47"/>
        <v>231.8</v>
      </c>
      <c r="O245" s="15">
        <f t="shared" si="48"/>
        <v>231.8</v>
      </c>
      <c r="P245" s="14">
        <f t="shared" si="49"/>
        <v>0</v>
      </c>
      <c r="Q245" s="14">
        <f t="shared" si="50"/>
        <v>0</v>
      </c>
      <c r="R245" s="14">
        <f t="shared" si="51"/>
        <v>227.36</v>
      </c>
      <c r="S245" s="15">
        <f t="shared" si="52"/>
        <v>227.36</v>
      </c>
    </row>
    <row r="246" spans="1:19" ht="15.75">
      <c r="A246" s="56">
        <v>240</v>
      </c>
      <c r="B246" s="16" t="s">
        <v>42</v>
      </c>
      <c r="C246" s="9" t="s">
        <v>169</v>
      </c>
      <c r="D246" s="10"/>
      <c r="E246" s="11"/>
      <c r="F246" s="12">
        <v>100</v>
      </c>
      <c r="G246" s="12">
        <f t="shared" si="54"/>
        <v>100</v>
      </c>
      <c r="H246" s="13">
        <f t="shared" si="41"/>
        <v>0</v>
      </c>
      <c r="I246" s="14">
        <f t="shared" si="42"/>
        <v>0</v>
      </c>
      <c r="J246" s="14">
        <f t="shared" si="43"/>
        <v>235.72000000000003</v>
      </c>
      <c r="K246" s="58">
        <f t="shared" si="44"/>
        <v>235.72000000000003</v>
      </c>
      <c r="L246" s="14">
        <f t="shared" si="45"/>
        <v>0</v>
      </c>
      <c r="M246" s="14">
        <f t="shared" si="46"/>
        <v>0</v>
      </c>
      <c r="N246" s="14">
        <f t="shared" si="47"/>
        <v>231.8</v>
      </c>
      <c r="O246" s="15">
        <f t="shared" si="48"/>
        <v>231.8</v>
      </c>
      <c r="P246" s="14">
        <f t="shared" si="49"/>
        <v>0</v>
      </c>
      <c r="Q246" s="14">
        <f t="shared" si="50"/>
        <v>0</v>
      </c>
      <c r="R246" s="14">
        <f t="shared" si="51"/>
        <v>227.36</v>
      </c>
      <c r="S246" s="15">
        <f t="shared" si="52"/>
        <v>227.36</v>
      </c>
    </row>
    <row r="247" spans="1:19" ht="15.75">
      <c r="A247" s="56">
        <v>241</v>
      </c>
      <c r="B247" s="19" t="s">
        <v>42</v>
      </c>
      <c r="C247" s="9" t="s">
        <v>38</v>
      </c>
      <c r="D247" s="10"/>
      <c r="E247" s="11"/>
      <c r="F247" s="12">
        <v>70</v>
      </c>
      <c r="G247" s="12">
        <f t="shared" si="54"/>
        <v>70</v>
      </c>
      <c r="H247" s="13">
        <f t="shared" si="41"/>
        <v>0</v>
      </c>
      <c r="I247" s="14">
        <f t="shared" si="42"/>
        <v>0</v>
      </c>
      <c r="J247" s="14">
        <f t="shared" si="43"/>
        <v>165.00400000000002</v>
      </c>
      <c r="K247" s="58">
        <f t="shared" si="44"/>
        <v>165.00400000000002</v>
      </c>
      <c r="L247" s="14">
        <f t="shared" si="45"/>
        <v>0</v>
      </c>
      <c r="M247" s="14">
        <f t="shared" si="46"/>
        <v>0</v>
      </c>
      <c r="N247" s="14">
        <f t="shared" si="47"/>
        <v>162.26</v>
      </c>
      <c r="O247" s="15">
        <f t="shared" si="48"/>
        <v>162.26</v>
      </c>
      <c r="P247" s="14">
        <f t="shared" si="49"/>
        <v>0</v>
      </c>
      <c r="Q247" s="14">
        <f t="shared" si="50"/>
        <v>0</v>
      </c>
      <c r="R247" s="14">
        <f t="shared" si="51"/>
        <v>159.15200000000002</v>
      </c>
      <c r="S247" s="15">
        <f t="shared" si="52"/>
        <v>159.15200000000002</v>
      </c>
    </row>
    <row r="248" spans="1:19" ht="22.5">
      <c r="A248" s="56">
        <v>242</v>
      </c>
      <c r="B248" s="19" t="s">
        <v>42</v>
      </c>
      <c r="C248" s="9" t="s">
        <v>170</v>
      </c>
      <c r="D248" s="10">
        <v>9</v>
      </c>
      <c r="E248" s="11"/>
      <c r="F248" s="12">
        <v>8</v>
      </c>
      <c r="G248" s="12">
        <f t="shared" si="54"/>
        <v>17</v>
      </c>
      <c r="H248" s="13">
        <f t="shared" si="41"/>
        <v>23.319900000000001</v>
      </c>
      <c r="I248" s="14">
        <f t="shared" si="42"/>
        <v>0</v>
      </c>
      <c r="J248" s="14">
        <f t="shared" si="43"/>
        <v>18.857600000000001</v>
      </c>
      <c r="K248" s="58">
        <f t="shared" si="44"/>
        <v>42.177500000000002</v>
      </c>
      <c r="L248" s="14">
        <f t="shared" si="45"/>
        <v>22.599</v>
      </c>
      <c r="M248" s="14">
        <f t="shared" si="46"/>
        <v>0</v>
      </c>
      <c r="N248" s="14">
        <f t="shared" si="47"/>
        <v>18.544</v>
      </c>
      <c r="O248" s="15">
        <f t="shared" si="48"/>
        <v>41.143000000000001</v>
      </c>
      <c r="P248" s="14">
        <f t="shared" si="49"/>
        <v>21.841200000000001</v>
      </c>
      <c r="Q248" s="14">
        <f t="shared" si="50"/>
        <v>0</v>
      </c>
      <c r="R248" s="14">
        <f t="shared" si="51"/>
        <v>18.188800000000001</v>
      </c>
      <c r="S248" s="15">
        <f t="shared" si="52"/>
        <v>40.03</v>
      </c>
    </row>
    <row r="249" spans="1:19" ht="15.75">
      <c r="A249" s="56">
        <v>243</v>
      </c>
      <c r="B249" s="19"/>
      <c r="C249" s="9" t="s">
        <v>171</v>
      </c>
      <c r="D249" s="10"/>
      <c r="E249" s="11">
        <v>7.43</v>
      </c>
      <c r="F249" s="12"/>
      <c r="G249" s="12">
        <f t="shared" si="54"/>
        <v>7.43</v>
      </c>
      <c r="H249" s="13">
        <f t="shared" si="41"/>
        <v>0</v>
      </c>
      <c r="I249" s="14">
        <f t="shared" si="42"/>
        <v>21.057362999999999</v>
      </c>
      <c r="J249" s="14">
        <f t="shared" si="43"/>
        <v>0</v>
      </c>
      <c r="K249" s="58">
        <f t="shared" si="44"/>
        <v>21.057362999999999</v>
      </c>
      <c r="L249" s="14">
        <f t="shared" si="45"/>
        <v>0</v>
      </c>
      <c r="M249" s="14">
        <f t="shared" si="46"/>
        <v>20.918422</v>
      </c>
      <c r="N249" s="14">
        <f t="shared" si="47"/>
        <v>0</v>
      </c>
      <c r="O249" s="15">
        <f t="shared" si="48"/>
        <v>20.918422</v>
      </c>
      <c r="P249" s="14">
        <f t="shared" si="49"/>
        <v>0</v>
      </c>
      <c r="Q249" s="14">
        <f t="shared" si="50"/>
        <v>20.295787999999998</v>
      </c>
      <c r="R249" s="14">
        <f t="shared" si="51"/>
        <v>0</v>
      </c>
      <c r="S249" s="15">
        <f t="shared" si="52"/>
        <v>20.295787999999998</v>
      </c>
    </row>
    <row r="250" spans="1:19" ht="15.75">
      <c r="A250" s="56">
        <v>244</v>
      </c>
      <c r="B250" s="19"/>
      <c r="C250" s="9" t="s">
        <v>172</v>
      </c>
      <c r="D250" s="10"/>
      <c r="E250" s="11">
        <v>10.38</v>
      </c>
      <c r="F250" s="12"/>
      <c r="G250" s="12">
        <f t="shared" si="54"/>
        <v>10.38</v>
      </c>
      <c r="H250" s="13">
        <f t="shared" si="41"/>
        <v>0</v>
      </c>
      <c r="I250" s="14">
        <f t="shared" si="42"/>
        <v>29.417958000000002</v>
      </c>
      <c r="J250" s="14">
        <f t="shared" si="43"/>
        <v>0</v>
      </c>
      <c r="K250" s="58">
        <f t="shared" si="44"/>
        <v>29.417958000000002</v>
      </c>
      <c r="L250" s="14">
        <f t="shared" si="45"/>
        <v>0</v>
      </c>
      <c r="M250" s="14">
        <f t="shared" si="46"/>
        <v>29.223852000000001</v>
      </c>
      <c r="N250" s="14">
        <f t="shared" si="47"/>
        <v>0</v>
      </c>
      <c r="O250" s="15">
        <f t="shared" si="48"/>
        <v>29.223852000000001</v>
      </c>
      <c r="P250" s="14">
        <f t="shared" si="49"/>
        <v>0</v>
      </c>
      <c r="Q250" s="14">
        <f t="shared" si="50"/>
        <v>28.354008</v>
      </c>
      <c r="R250" s="14">
        <f t="shared" si="51"/>
        <v>0</v>
      </c>
      <c r="S250" s="15">
        <f t="shared" si="52"/>
        <v>28.354008</v>
      </c>
    </row>
    <row r="251" spans="1:19" ht="15.75">
      <c r="A251" s="56">
        <v>245</v>
      </c>
      <c r="B251" s="16" t="s">
        <v>42</v>
      </c>
      <c r="C251" s="9" t="s">
        <v>32</v>
      </c>
      <c r="D251" s="10"/>
      <c r="E251" s="11"/>
      <c r="F251" s="12">
        <v>75</v>
      </c>
      <c r="G251" s="12">
        <f t="shared" si="54"/>
        <v>75</v>
      </c>
      <c r="H251" s="13">
        <f t="shared" si="41"/>
        <v>0</v>
      </c>
      <c r="I251" s="14">
        <f t="shared" si="42"/>
        <v>0</v>
      </c>
      <c r="J251" s="14">
        <f t="shared" si="43"/>
        <v>176.79000000000002</v>
      </c>
      <c r="K251" s="58">
        <f t="shared" si="44"/>
        <v>176.79000000000002</v>
      </c>
      <c r="L251" s="14">
        <f t="shared" si="45"/>
        <v>0</v>
      </c>
      <c r="M251" s="14">
        <f t="shared" si="46"/>
        <v>0</v>
      </c>
      <c r="N251" s="14">
        <f t="shared" si="47"/>
        <v>173.85</v>
      </c>
      <c r="O251" s="15">
        <f t="shared" si="48"/>
        <v>173.85</v>
      </c>
      <c r="P251" s="14">
        <f t="shared" si="49"/>
        <v>0</v>
      </c>
      <c r="Q251" s="14">
        <f t="shared" si="50"/>
        <v>0</v>
      </c>
      <c r="R251" s="14">
        <f t="shared" si="51"/>
        <v>170.52</v>
      </c>
      <c r="S251" s="15">
        <f t="shared" si="52"/>
        <v>170.52</v>
      </c>
    </row>
    <row r="252" spans="1:19" ht="15.75">
      <c r="A252" s="56">
        <v>246</v>
      </c>
      <c r="B252" s="16" t="s">
        <v>42</v>
      </c>
      <c r="C252" s="9" t="s">
        <v>76</v>
      </c>
      <c r="D252" s="10"/>
      <c r="E252" s="11"/>
      <c r="F252" s="12">
        <v>35</v>
      </c>
      <c r="G252" s="12">
        <f t="shared" si="54"/>
        <v>35</v>
      </c>
      <c r="H252" s="13">
        <f t="shared" si="41"/>
        <v>0</v>
      </c>
      <c r="I252" s="14">
        <f t="shared" si="42"/>
        <v>0</v>
      </c>
      <c r="J252" s="14">
        <f t="shared" si="43"/>
        <v>82.50200000000001</v>
      </c>
      <c r="K252" s="58">
        <f t="shared" si="44"/>
        <v>82.50200000000001</v>
      </c>
      <c r="L252" s="14">
        <f t="shared" si="45"/>
        <v>0</v>
      </c>
      <c r="M252" s="14">
        <f t="shared" si="46"/>
        <v>0</v>
      </c>
      <c r="N252" s="14">
        <f t="shared" si="47"/>
        <v>81.13</v>
      </c>
      <c r="O252" s="15">
        <f t="shared" si="48"/>
        <v>81.13</v>
      </c>
      <c r="P252" s="14">
        <f t="shared" si="49"/>
        <v>0</v>
      </c>
      <c r="Q252" s="14">
        <f t="shared" si="50"/>
        <v>0</v>
      </c>
      <c r="R252" s="14">
        <f t="shared" si="51"/>
        <v>79.576000000000008</v>
      </c>
      <c r="S252" s="15">
        <f t="shared" si="52"/>
        <v>79.576000000000008</v>
      </c>
    </row>
    <row r="253" spans="1:19" ht="15.75">
      <c r="A253" s="56">
        <v>247</v>
      </c>
      <c r="B253" s="16" t="s">
        <v>26</v>
      </c>
      <c r="C253" s="9" t="s">
        <v>119</v>
      </c>
      <c r="D253" s="10"/>
      <c r="E253" s="11"/>
      <c r="F253" s="12">
        <v>46</v>
      </c>
      <c r="G253" s="12">
        <f t="shared" si="54"/>
        <v>46</v>
      </c>
      <c r="H253" s="13">
        <f t="shared" si="41"/>
        <v>0</v>
      </c>
      <c r="I253" s="14">
        <f t="shared" si="42"/>
        <v>0</v>
      </c>
      <c r="J253" s="14">
        <f t="shared" si="43"/>
        <v>108.4312</v>
      </c>
      <c r="K253" s="58">
        <f t="shared" si="44"/>
        <v>108.4312</v>
      </c>
      <c r="L253" s="14">
        <f t="shared" si="45"/>
        <v>0</v>
      </c>
      <c r="M253" s="14">
        <f t="shared" si="46"/>
        <v>0</v>
      </c>
      <c r="N253" s="14">
        <f t="shared" si="47"/>
        <v>106.628</v>
      </c>
      <c r="O253" s="15">
        <f t="shared" si="48"/>
        <v>106.628</v>
      </c>
      <c r="P253" s="14">
        <f t="shared" si="49"/>
        <v>0</v>
      </c>
      <c r="Q253" s="14">
        <f t="shared" si="50"/>
        <v>0</v>
      </c>
      <c r="R253" s="14">
        <f t="shared" si="51"/>
        <v>104.5856</v>
      </c>
      <c r="S253" s="15">
        <f t="shared" si="52"/>
        <v>104.5856</v>
      </c>
    </row>
    <row r="254" spans="1:19" ht="15.75">
      <c r="A254" s="56">
        <v>248</v>
      </c>
      <c r="B254" s="16" t="s">
        <v>26</v>
      </c>
      <c r="C254" s="9" t="s">
        <v>37</v>
      </c>
      <c r="D254" s="10"/>
      <c r="E254" s="11"/>
      <c r="F254" s="12">
        <v>55</v>
      </c>
      <c r="G254" s="12">
        <f t="shared" si="54"/>
        <v>55</v>
      </c>
      <c r="H254" s="13">
        <f t="shared" si="41"/>
        <v>0</v>
      </c>
      <c r="I254" s="14">
        <f t="shared" si="42"/>
        <v>0</v>
      </c>
      <c r="J254" s="14">
        <f t="shared" si="43"/>
        <v>129.64600000000002</v>
      </c>
      <c r="K254" s="58">
        <f t="shared" si="44"/>
        <v>129.64600000000002</v>
      </c>
      <c r="L254" s="14">
        <f t="shared" si="45"/>
        <v>0</v>
      </c>
      <c r="M254" s="14">
        <f t="shared" si="46"/>
        <v>0</v>
      </c>
      <c r="N254" s="14">
        <f t="shared" si="47"/>
        <v>127.49000000000001</v>
      </c>
      <c r="O254" s="15">
        <f t="shared" si="48"/>
        <v>127.49000000000001</v>
      </c>
      <c r="P254" s="14">
        <f t="shared" si="49"/>
        <v>0</v>
      </c>
      <c r="Q254" s="14">
        <f t="shared" si="50"/>
        <v>0</v>
      </c>
      <c r="R254" s="14">
        <f t="shared" si="51"/>
        <v>125.048</v>
      </c>
      <c r="S254" s="15">
        <f t="shared" si="52"/>
        <v>125.048</v>
      </c>
    </row>
    <row r="255" spans="1:19" ht="15.75">
      <c r="A255" s="56">
        <v>249</v>
      </c>
      <c r="B255" s="16" t="s">
        <v>26</v>
      </c>
      <c r="C255" s="9" t="s">
        <v>22</v>
      </c>
      <c r="D255" s="10"/>
      <c r="E255" s="11"/>
      <c r="F255" s="12">
        <v>34</v>
      </c>
      <c r="G255" s="12">
        <f t="shared" si="54"/>
        <v>34</v>
      </c>
      <c r="H255" s="13">
        <f t="shared" si="41"/>
        <v>0</v>
      </c>
      <c r="I255" s="14">
        <f t="shared" si="42"/>
        <v>0</v>
      </c>
      <c r="J255" s="14">
        <f t="shared" si="43"/>
        <v>80.144800000000004</v>
      </c>
      <c r="K255" s="58">
        <f t="shared" si="44"/>
        <v>80.144800000000004</v>
      </c>
      <c r="L255" s="14">
        <f t="shared" si="45"/>
        <v>0</v>
      </c>
      <c r="M255" s="14">
        <f t="shared" si="46"/>
        <v>0</v>
      </c>
      <c r="N255" s="14">
        <f t="shared" si="47"/>
        <v>78.811999999999998</v>
      </c>
      <c r="O255" s="15">
        <f t="shared" si="48"/>
        <v>78.811999999999998</v>
      </c>
      <c r="P255" s="14">
        <f t="shared" si="49"/>
        <v>0</v>
      </c>
      <c r="Q255" s="14">
        <f t="shared" si="50"/>
        <v>0</v>
      </c>
      <c r="R255" s="14">
        <f t="shared" si="51"/>
        <v>77.302400000000006</v>
      </c>
      <c r="S255" s="15">
        <f t="shared" si="52"/>
        <v>77.302400000000006</v>
      </c>
    </row>
    <row r="256" spans="1:19" ht="22.5">
      <c r="A256" s="56">
        <v>250</v>
      </c>
      <c r="B256" s="16"/>
      <c r="C256" s="9" t="s">
        <v>173</v>
      </c>
      <c r="D256" s="10"/>
      <c r="E256" s="11"/>
      <c r="F256" s="12">
        <v>6</v>
      </c>
      <c r="G256" s="12">
        <f t="shared" si="54"/>
        <v>6</v>
      </c>
      <c r="H256" s="13">
        <f t="shared" si="41"/>
        <v>0</v>
      </c>
      <c r="I256" s="14">
        <f t="shared" si="42"/>
        <v>0</v>
      </c>
      <c r="J256" s="14">
        <f t="shared" si="43"/>
        <v>14.1432</v>
      </c>
      <c r="K256" s="58">
        <f t="shared" si="44"/>
        <v>14.1432</v>
      </c>
      <c r="L256" s="14">
        <f t="shared" si="45"/>
        <v>0</v>
      </c>
      <c r="M256" s="14">
        <f t="shared" si="46"/>
        <v>0</v>
      </c>
      <c r="N256" s="14">
        <f t="shared" si="47"/>
        <v>13.908000000000001</v>
      </c>
      <c r="O256" s="15">
        <f t="shared" si="48"/>
        <v>13.908000000000001</v>
      </c>
      <c r="P256" s="14">
        <f t="shared" si="49"/>
        <v>0</v>
      </c>
      <c r="Q256" s="14">
        <f t="shared" si="50"/>
        <v>0</v>
      </c>
      <c r="R256" s="14">
        <f t="shared" si="51"/>
        <v>13.6416</v>
      </c>
      <c r="S256" s="15">
        <f t="shared" si="52"/>
        <v>13.6416</v>
      </c>
    </row>
    <row r="257" spans="1:19" ht="15.75">
      <c r="A257" s="56">
        <v>251</v>
      </c>
      <c r="B257" s="16" t="s">
        <v>26</v>
      </c>
      <c r="C257" s="9" t="s">
        <v>17</v>
      </c>
      <c r="D257" s="10"/>
      <c r="E257" s="11"/>
      <c r="F257" s="12">
        <v>8</v>
      </c>
      <c r="G257" s="12">
        <f t="shared" si="54"/>
        <v>8</v>
      </c>
      <c r="H257" s="13">
        <f t="shared" si="41"/>
        <v>0</v>
      </c>
      <c r="I257" s="14">
        <f t="shared" si="42"/>
        <v>0</v>
      </c>
      <c r="J257" s="14">
        <f t="shared" si="43"/>
        <v>18.857600000000001</v>
      </c>
      <c r="K257" s="58">
        <f t="shared" si="44"/>
        <v>18.857600000000001</v>
      </c>
      <c r="L257" s="14">
        <f t="shared" si="45"/>
        <v>0</v>
      </c>
      <c r="M257" s="14">
        <f t="shared" si="46"/>
        <v>0</v>
      </c>
      <c r="N257" s="14">
        <f t="shared" si="47"/>
        <v>18.544</v>
      </c>
      <c r="O257" s="15">
        <f t="shared" si="48"/>
        <v>18.544</v>
      </c>
      <c r="P257" s="14">
        <f t="shared" si="49"/>
        <v>0</v>
      </c>
      <c r="Q257" s="14">
        <f t="shared" si="50"/>
        <v>0</v>
      </c>
      <c r="R257" s="14">
        <f t="shared" si="51"/>
        <v>18.188800000000001</v>
      </c>
      <c r="S257" s="15">
        <f t="shared" si="52"/>
        <v>18.188800000000001</v>
      </c>
    </row>
    <row r="258" spans="1:19" ht="15.75">
      <c r="A258" s="56">
        <v>252</v>
      </c>
      <c r="B258" s="16"/>
      <c r="C258" s="9" t="s">
        <v>174</v>
      </c>
      <c r="D258" s="10">
        <v>16</v>
      </c>
      <c r="E258" s="11"/>
      <c r="F258" s="12"/>
      <c r="G258" s="12">
        <f t="shared" si="54"/>
        <v>16</v>
      </c>
      <c r="H258" s="13">
        <f t="shared" si="41"/>
        <v>41.457599999999999</v>
      </c>
      <c r="I258" s="14">
        <f t="shared" si="42"/>
        <v>0</v>
      </c>
      <c r="J258" s="14">
        <f t="shared" si="43"/>
        <v>0</v>
      </c>
      <c r="K258" s="58">
        <f t="shared" si="44"/>
        <v>41.457599999999999</v>
      </c>
      <c r="L258" s="14">
        <f t="shared" si="45"/>
        <v>40.176000000000002</v>
      </c>
      <c r="M258" s="14">
        <f t="shared" si="46"/>
        <v>0</v>
      </c>
      <c r="N258" s="14">
        <f t="shared" si="47"/>
        <v>0</v>
      </c>
      <c r="O258" s="15">
        <f t="shared" si="48"/>
        <v>40.176000000000002</v>
      </c>
      <c r="P258" s="14">
        <f t="shared" si="49"/>
        <v>38.828800000000001</v>
      </c>
      <c r="Q258" s="14">
        <f t="shared" si="50"/>
        <v>0</v>
      </c>
      <c r="R258" s="14">
        <f t="shared" si="51"/>
        <v>0</v>
      </c>
      <c r="S258" s="15">
        <f t="shared" si="52"/>
        <v>38.828800000000001</v>
      </c>
    </row>
    <row r="259" spans="1:19" ht="24">
      <c r="A259" s="56">
        <v>253</v>
      </c>
      <c r="B259" s="20" t="s">
        <v>167</v>
      </c>
      <c r="C259" s="9" t="s">
        <v>58</v>
      </c>
      <c r="D259" s="10">
        <v>11</v>
      </c>
      <c r="E259" s="11"/>
      <c r="F259" s="12">
        <v>8</v>
      </c>
      <c r="G259" s="12">
        <f t="shared" si="54"/>
        <v>19</v>
      </c>
      <c r="H259" s="13">
        <f t="shared" si="41"/>
        <v>28.502099999999999</v>
      </c>
      <c r="I259" s="14">
        <f t="shared" si="42"/>
        <v>0</v>
      </c>
      <c r="J259" s="14">
        <f t="shared" si="43"/>
        <v>18.857600000000001</v>
      </c>
      <c r="K259" s="58">
        <f t="shared" si="44"/>
        <v>47.359700000000004</v>
      </c>
      <c r="L259" s="14">
        <f t="shared" si="45"/>
        <v>27.621000000000002</v>
      </c>
      <c r="M259" s="14">
        <f t="shared" si="46"/>
        <v>0</v>
      </c>
      <c r="N259" s="14">
        <f t="shared" si="47"/>
        <v>18.544</v>
      </c>
      <c r="O259" s="15">
        <f t="shared" si="48"/>
        <v>46.165000000000006</v>
      </c>
      <c r="P259" s="14">
        <f t="shared" si="49"/>
        <v>26.694800000000001</v>
      </c>
      <c r="Q259" s="14">
        <f t="shared" si="50"/>
        <v>0</v>
      </c>
      <c r="R259" s="14">
        <f t="shared" si="51"/>
        <v>18.188800000000001</v>
      </c>
      <c r="S259" s="15">
        <f t="shared" si="52"/>
        <v>44.883600000000001</v>
      </c>
    </row>
    <row r="260" spans="1:19" ht="15.75">
      <c r="A260" s="56">
        <v>254</v>
      </c>
      <c r="B260" s="19"/>
      <c r="C260" s="9" t="s">
        <v>17</v>
      </c>
      <c r="D260" s="10">
        <v>11</v>
      </c>
      <c r="E260" s="11"/>
      <c r="F260" s="12"/>
      <c r="G260" s="12">
        <f t="shared" si="54"/>
        <v>11</v>
      </c>
      <c r="H260" s="13">
        <f t="shared" si="41"/>
        <v>28.502099999999999</v>
      </c>
      <c r="I260" s="14">
        <f t="shared" si="42"/>
        <v>0</v>
      </c>
      <c r="J260" s="14">
        <f t="shared" si="43"/>
        <v>0</v>
      </c>
      <c r="K260" s="58">
        <f t="shared" si="44"/>
        <v>28.502099999999999</v>
      </c>
      <c r="L260" s="14">
        <f t="shared" si="45"/>
        <v>27.621000000000002</v>
      </c>
      <c r="M260" s="14">
        <f t="shared" si="46"/>
        <v>0</v>
      </c>
      <c r="N260" s="14">
        <f t="shared" si="47"/>
        <v>0</v>
      </c>
      <c r="O260" s="15">
        <f t="shared" si="48"/>
        <v>27.621000000000002</v>
      </c>
      <c r="P260" s="14">
        <f t="shared" si="49"/>
        <v>26.694800000000001</v>
      </c>
      <c r="Q260" s="14">
        <f t="shared" si="50"/>
        <v>0</v>
      </c>
      <c r="R260" s="14">
        <f t="shared" si="51"/>
        <v>0</v>
      </c>
      <c r="S260" s="15">
        <f t="shared" si="52"/>
        <v>26.694800000000001</v>
      </c>
    </row>
    <row r="261" spans="1:19" ht="15.75">
      <c r="A261" s="56">
        <v>255</v>
      </c>
      <c r="B261" s="19"/>
      <c r="C261" s="9" t="s">
        <v>175</v>
      </c>
      <c r="D261" s="10"/>
      <c r="E261" s="11">
        <v>11.12</v>
      </c>
      <c r="F261" s="12"/>
      <c r="G261" s="12">
        <f t="shared" si="54"/>
        <v>11.12</v>
      </c>
      <c r="H261" s="13">
        <f t="shared" si="41"/>
        <v>0</v>
      </c>
      <c r="I261" s="14">
        <f t="shared" si="42"/>
        <v>31.515191999999995</v>
      </c>
      <c r="J261" s="14">
        <f t="shared" si="43"/>
        <v>0</v>
      </c>
      <c r="K261" s="58">
        <f t="shared" si="44"/>
        <v>31.515191999999995</v>
      </c>
      <c r="L261" s="14">
        <f t="shared" si="45"/>
        <v>0</v>
      </c>
      <c r="M261" s="14">
        <f t="shared" si="46"/>
        <v>31.307247999999998</v>
      </c>
      <c r="N261" s="14">
        <f t="shared" si="47"/>
        <v>0</v>
      </c>
      <c r="O261" s="15">
        <f t="shared" si="48"/>
        <v>31.307247999999998</v>
      </c>
      <c r="P261" s="14">
        <f t="shared" si="49"/>
        <v>0</v>
      </c>
      <c r="Q261" s="14">
        <f t="shared" si="50"/>
        <v>30.375391999999994</v>
      </c>
      <c r="R261" s="14">
        <f t="shared" si="51"/>
        <v>0</v>
      </c>
      <c r="S261" s="15">
        <f t="shared" si="52"/>
        <v>30.375391999999994</v>
      </c>
    </row>
    <row r="262" spans="1:19" ht="15.75">
      <c r="A262" s="56">
        <v>256</v>
      </c>
      <c r="B262" s="16"/>
      <c r="C262" s="9" t="s">
        <v>176</v>
      </c>
      <c r="D262" s="10">
        <v>22</v>
      </c>
      <c r="E262" s="11"/>
      <c r="F262" s="12"/>
      <c r="G262" s="12">
        <f t="shared" si="54"/>
        <v>22</v>
      </c>
      <c r="H262" s="13">
        <f t="shared" si="41"/>
        <v>57.004199999999997</v>
      </c>
      <c r="I262" s="14">
        <f t="shared" si="42"/>
        <v>0</v>
      </c>
      <c r="J262" s="14">
        <f t="shared" si="43"/>
        <v>0</v>
      </c>
      <c r="K262" s="58">
        <f t="shared" si="44"/>
        <v>57.004199999999997</v>
      </c>
      <c r="L262" s="14">
        <f t="shared" si="45"/>
        <v>55.242000000000004</v>
      </c>
      <c r="M262" s="14">
        <f t="shared" si="46"/>
        <v>0</v>
      </c>
      <c r="N262" s="14">
        <f t="shared" si="47"/>
        <v>0</v>
      </c>
      <c r="O262" s="15">
        <f t="shared" si="48"/>
        <v>55.242000000000004</v>
      </c>
      <c r="P262" s="14">
        <f t="shared" si="49"/>
        <v>53.389600000000002</v>
      </c>
      <c r="Q262" s="14">
        <f t="shared" si="50"/>
        <v>0</v>
      </c>
      <c r="R262" s="14">
        <f t="shared" si="51"/>
        <v>0</v>
      </c>
      <c r="S262" s="15">
        <f t="shared" si="52"/>
        <v>53.389600000000002</v>
      </c>
    </row>
    <row r="263" spans="1:19" ht="15.75">
      <c r="A263" s="56">
        <v>257</v>
      </c>
      <c r="B263" s="16" t="s">
        <v>42</v>
      </c>
      <c r="C263" s="9" t="s">
        <v>30</v>
      </c>
      <c r="D263" s="10">
        <v>17</v>
      </c>
      <c r="E263" s="11"/>
      <c r="F263" s="12"/>
      <c r="G263" s="12">
        <f t="shared" si="54"/>
        <v>17</v>
      </c>
      <c r="H263" s="13">
        <f t="shared" si="41"/>
        <v>44.048699999999997</v>
      </c>
      <c r="I263" s="14">
        <f t="shared" si="42"/>
        <v>0</v>
      </c>
      <c r="J263" s="14">
        <f t="shared" si="43"/>
        <v>0</v>
      </c>
      <c r="K263" s="58">
        <f t="shared" si="44"/>
        <v>44.048699999999997</v>
      </c>
      <c r="L263" s="14">
        <f t="shared" si="45"/>
        <v>42.687000000000005</v>
      </c>
      <c r="M263" s="14">
        <f t="shared" si="46"/>
        <v>0</v>
      </c>
      <c r="N263" s="14">
        <f t="shared" si="47"/>
        <v>0</v>
      </c>
      <c r="O263" s="15">
        <f t="shared" si="48"/>
        <v>42.687000000000005</v>
      </c>
      <c r="P263" s="14">
        <f t="shared" si="49"/>
        <v>41.255600000000001</v>
      </c>
      <c r="Q263" s="14">
        <f t="shared" si="50"/>
        <v>0</v>
      </c>
      <c r="R263" s="14">
        <f t="shared" si="51"/>
        <v>0</v>
      </c>
      <c r="S263" s="15">
        <f t="shared" si="52"/>
        <v>41.255600000000001</v>
      </c>
    </row>
    <row r="264" spans="1:19" ht="15.75">
      <c r="A264" s="56">
        <v>258</v>
      </c>
      <c r="B264" s="16" t="s">
        <v>42</v>
      </c>
      <c r="C264" s="9" t="s">
        <v>31</v>
      </c>
      <c r="D264" s="10">
        <v>29</v>
      </c>
      <c r="E264" s="11"/>
      <c r="F264" s="12"/>
      <c r="G264" s="12">
        <f t="shared" si="54"/>
        <v>29</v>
      </c>
      <c r="H264" s="13">
        <f t="shared" si="41"/>
        <v>75.141899999999993</v>
      </c>
      <c r="I264" s="14">
        <f t="shared" si="42"/>
        <v>0</v>
      </c>
      <c r="J264" s="14">
        <f t="shared" si="43"/>
        <v>0</v>
      </c>
      <c r="K264" s="58">
        <f t="shared" si="44"/>
        <v>75.141899999999993</v>
      </c>
      <c r="L264" s="14">
        <f t="shared" si="45"/>
        <v>72.819000000000003</v>
      </c>
      <c r="M264" s="14">
        <f t="shared" si="46"/>
        <v>0</v>
      </c>
      <c r="N264" s="14">
        <f t="shared" si="47"/>
        <v>0</v>
      </c>
      <c r="O264" s="15">
        <f t="shared" si="48"/>
        <v>72.819000000000003</v>
      </c>
      <c r="P264" s="14">
        <f t="shared" si="49"/>
        <v>70.377200000000002</v>
      </c>
      <c r="Q264" s="14">
        <f t="shared" si="50"/>
        <v>0</v>
      </c>
      <c r="R264" s="14">
        <f t="shared" si="51"/>
        <v>0</v>
      </c>
      <c r="S264" s="15">
        <f t="shared" si="52"/>
        <v>70.377200000000002</v>
      </c>
    </row>
    <row r="265" spans="1:19" ht="18.75" customHeight="1">
      <c r="A265" s="56">
        <v>259</v>
      </c>
      <c r="B265" s="19" t="s">
        <v>42</v>
      </c>
      <c r="C265" s="9" t="s">
        <v>43</v>
      </c>
      <c r="D265" s="10">
        <v>38</v>
      </c>
      <c r="E265" s="11"/>
      <c r="F265" s="12"/>
      <c r="G265" s="12">
        <f t="shared" si="54"/>
        <v>38</v>
      </c>
      <c r="H265" s="13">
        <f t="shared" si="41"/>
        <v>98.461799999999997</v>
      </c>
      <c r="I265" s="14">
        <f t="shared" si="42"/>
        <v>0</v>
      </c>
      <c r="J265" s="14">
        <f t="shared" si="43"/>
        <v>0</v>
      </c>
      <c r="K265" s="58">
        <f t="shared" si="44"/>
        <v>98.461799999999997</v>
      </c>
      <c r="L265" s="14">
        <f t="shared" si="45"/>
        <v>95.418000000000006</v>
      </c>
      <c r="M265" s="14">
        <f t="shared" si="46"/>
        <v>0</v>
      </c>
      <c r="N265" s="14">
        <f t="shared" si="47"/>
        <v>0</v>
      </c>
      <c r="O265" s="15">
        <f t="shared" si="48"/>
        <v>95.418000000000006</v>
      </c>
      <c r="P265" s="14">
        <f t="shared" si="49"/>
        <v>92.218400000000003</v>
      </c>
      <c r="Q265" s="14">
        <f t="shared" si="50"/>
        <v>0</v>
      </c>
      <c r="R265" s="14">
        <f t="shared" si="51"/>
        <v>0</v>
      </c>
      <c r="S265" s="15">
        <f t="shared" si="52"/>
        <v>92.218400000000003</v>
      </c>
    </row>
    <row r="266" spans="1:19" ht="30.75" customHeight="1">
      <c r="A266" s="56">
        <v>260</v>
      </c>
      <c r="B266" s="19" t="s">
        <v>42</v>
      </c>
      <c r="C266" s="9" t="s">
        <v>73</v>
      </c>
      <c r="D266" s="10">
        <v>11</v>
      </c>
      <c r="E266" s="11"/>
      <c r="F266" s="12">
        <v>124</v>
      </c>
      <c r="G266" s="12">
        <f t="shared" si="54"/>
        <v>135</v>
      </c>
      <c r="H266" s="13">
        <f t="shared" si="41"/>
        <v>28.502099999999999</v>
      </c>
      <c r="I266" s="14">
        <f t="shared" si="42"/>
        <v>0</v>
      </c>
      <c r="J266" s="14">
        <f t="shared" si="43"/>
        <v>292.2928</v>
      </c>
      <c r="K266" s="58">
        <f t="shared" si="44"/>
        <v>320.79489999999998</v>
      </c>
      <c r="L266" s="14">
        <f t="shared" si="45"/>
        <v>27.621000000000002</v>
      </c>
      <c r="M266" s="14">
        <f t="shared" si="46"/>
        <v>0</v>
      </c>
      <c r="N266" s="14">
        <f t="shared" si="47"/>
        <v>287.43200000000002</v>
      </c>
      <c r="O266" s="15">
        <f t="shared" si="48"/>
        <v>315.053</v>
      </c>
      <c r="P266" s="14">
        <f t="shared" si="49"/>
        <v>26.694800000000001</v>
      </c>
      <c r="Q266" s="14">
        <f t="shared" si="50"/>
        <v>0</v>
      </c>
      <c r="R266" s="14">
        <f t="shared" si="51"/>
        <v>281.9264</v>
      </c>
      <c r="S266" s="15">
        <f t="shared" si="52"/>
        <v>308.62119999999999</v>
      </c>
    </row>
    <row r="267" spans="1:19" ht="17.25" customHeight="1">
      <c r="A267" s="56">
        <v>261</v>
      </c>
      <c r="B267" s="19" t="s">
        <v>42</v>
      </c>
      <c r="C267" s="9" t="s">
        <v>177</v>
      </c>
      <c r="D267" s="10">
        <v>12.5</v>
      </c>
      <c r="E267" s="11"/>
      <c r="F267" s="12"/>
      <c r="G267" s="12">
        <f t="shared" si="54"/>
        <v>12.5</v>
      </c>
      <c r="H267" s="13">
        <f t="shared" si="41"/>
        <v>32.388750000000002</v>
      </c>
      <c r="I267" s="14">
        <f t="shared" si="42"/>
        <v>0</v>
      </c>
      <c r="J267" s="14">
        <f t="shared" si="43"/>
        <v>0</v>
      </c>
      <c r="K267" s="58">
        <f t="shared" si="44"/>
        <v>32.388750000000002</v>
      </c>
      <c r="L267" s="14">
        <f t="shared" si="45"/>
        <v>31.387500000000003</v>
      </c>
      <c r="M267" s="14">
        <f t="shared" si="46"/>
        <v>0</v>
      </c>
      <c r="N267" s="14">
        <f t="shared" si="47"/>
        <v>0</v>
      </c>
      <c r="O267" s="15">
        <f t="shared" si="48"/>
        <v>31.387500000000003</v>
      </c>
      <c r="P267" s="14">
        <f t="shared" si="49"/>
        <v>30.335000000000001</v>
      </c>
      <c r="Q267" s="14">
        <f t="shared" si="50"/>
        <v>0</v>
      </c>
      <c r="R267" s="14">
        <f t="shared" si="51"/>
        <v>0</v>
      </c>
      <c r="S267" s="15">
        <f t="shared" si="52"/>
        <v>30.335000000000001</v>
      </c>
    </row>
    <row r="268" spans="1:19" ht="19.5" customHeight="1">
      <c r="A268" s="56">
        <v>262</v>
      </c>
      <c r="B268" s="19" t="s">
        <v>42</v>
      </c>
      <c r="C268" s="9" t="s">
        <v>98</v>
      </c>
      <c r="D268" s="10"/>
      <c r="E268" s="11">
        <v>27</v>
      </c>
      <c r="F268" s="12"/>
      <c r="G268" s="12">
        <f t="shared" si="54"/>
        <v>27</v>
      </c>
      <c r="H268" s="13">
        <f t="shared" si="41"/>
        <v>0</v>
      </c>
      <c r="I268" s="14">
        <f t="shared" si="42"/>
        <v>76.520699999999991</v>
      </c>
      <c r="J268" s="14">
        <f t="shared" si="43"/>
        <v>0</v>
      </c>
      <c r="K268" s="58">
        <f t="shared" si="44"/>
        <v>76.520699999999991</v>
      </c>
      <c r="L268" s="14">
        <f t="shared" si="45"/>
        <v>0</v>
      </c>
      <c r="M268" s="14">
        <f t="shared" si="46"/>
        <v>76.015799999999999</v>
      </c>
      <c r="N268" s="14">
        <f t="shared" si="47"/>
        <v>0</v>
      </c>
      <c r="O268" s="15">
        <f t="shared" si="48"/>
        <v>76.015799999999999</v>
      </c>
      <c r="P268" s="14">
        <f t="shared" si="49"/>
        <v>0</v>
      </c>
      <c r="Q268" s="14">
        <f t="shared" si="50"/>
        <v>73.753199999999993</v>
      </c>
      <c r="R268" s="14">
        <f t="shared" si="51"/>
        <v>0</v>
      </c>
      <c r="S268" s="15">
        <f t="shared" si="52"/>
        <v>73.753199999999993</v>
      </c>
    </row>
    <row r="269" spans="1:19">
      <c r="A269" s="56">
        <v>263</v>
      </c>
      <c r="B269" s="9" t="s">
        <v>177</v>
      </c>
      <c r="C269" s="9" t="s">
        <v>98</v>
      </c>
      <c r="D269" s="10"/>
      <c r="E269" s="11">
        <v>15</v>
      </c>
      <c r="F269" s="12"/>
      <c r="G269" s="12">
        <v>15</v>
      </c>
      <c r="H269" s="13">
        <f t="shared" ref="H269:H295" si="55">D269*2.5911</f>
        <v>0</v>
      </c>
      <c r="I269" s="14">
        <f t="shared" ref="I269:I295" si="56">E269*2.8341</f>
        <v>42.511499999999998</v>
      </c>
      <c r="J269" s="14">
        <f t="shared" ref="J269:J295" si="57">F269*2.3572</f>
        <v>0</v>
      </c>
      <c r="K269" s="58">
        <f t="shared" ref="K269:K295" si="58">H269+I269+J269</f>
        <v>42.511499999999998</v>
      </c>
      <c r="L269" s="14">
        <f t="shared" ref="L269:L295" si="59">D269*2.511</f>
        <v>0</v>
      </c>
      <c r="M269" s="14">
        <f t="shared" ref="M269:M295" si="60">E269*2.8154</f>
        <v>42.231000000000002</v>
      </c>
      <c r="N269" s="14">
        <f t="shared" ref="N269:N295" si="61">F269*2.318</f>
        <v>0</v>
      </c>
      <c r="O269" s="15">
        <f t="shared" ref="O269:O295" si="62">L269+M269+N269</f>
        <v>42.231000000000002</v>
      </c>
      <c r="P269" s="14">
        <f t="shared" ref="P269:P295" si="63">D269*2.4268</f>
        <v>0</v>
      </c>
      <c r="Q269" s="14">
        <f t="shared" ref="Q269:Q295" si="64">E269*2.7316</f>
        <v>40.973999999999997</v>
      </c>
      <c r="R269" s="14">
        <f t="shared" ref="R269:R295" si="65">F269*2.2736</f>
        <v>0</v>
      </c>
      <c r="S269" s="15">
        <f t="shared" ref="S269:S295" si="66">SUM(P269:R269)</f>
        <v>40.973999999999997</v>
      </c>
    </row>
    <row r="270" spans="1:19" ht="15.75">
      <c r="A270" s="56">
        <v>264</v>
      </c>
      <c r="B270" s="16" t="s">
        <v>42</v>
      </c>
      <c r="C270" s="9" t="s">
        <v>178</v>
      </c>
      <c r="D270" s="10">
        <v>11.5</v>
      </c>
      <c r="E270" s="11"/>
      <c r="F270" s="12"/>
      <c r="G270" s="12">
        <f t="shared" si="54"/>
        <v>11.5</v>
      </c>
      <c r="H270" s="13">
        <f t="shared" si="55"/>
        <v>29.797650000000001</v>
      </c>
      <c r="I270" s="14">
        <f t="shared" si="56"/>
        <v>0</v>
      </c>
      <c r="J270" s="14">
        <f t="shared" si="57"/>
        <v>0</v>
      </c>
      <c r="K270" s="58">
        <f t="shared" si="58"/>
        <v>29.797650000000001</v>
      </c>
      <c r="L270" s="14">
        <f t="shared" si="59"/>
        <v>28.8765</v>
      </c>
      <c r="M270" s="14">
        <f t="shared" si="60"/>
        <v>0</v>
      </c>
      <c r="N270" s="14">
        <f t="shared" si="61"/>
        <v>0</v>
      </c>
      <c r="O270" s="15">
        <f t="shared" si="62"/>
        <v>28.8765</v>
      </c>
      <c r="P270" s="14">
        <f t="shared" si="63"/>
        <v>27.908200000000001</v>
      </c>
      <c r="Q270" s="14">
        <f t="shared" si="64"/>
        <v>0</v>
      </c>
      <c r="R270" s="14">
        <f t="shared" si="65"/>
        <v>0</v>
      </c>
      <c r="S270" s="15">
        <f t="shared" si="66"/>
        <v>27.908200000000001</v>
      </c>
    </row>
    <row r="271" spans="1:19" ht="15.75">
      <c r="A271" s="56">
        <v>265</v>
      </c>
      <c r="B271" s="16" t="s">
        <v>42</v>
      </c>
      <c r="C271" s="9" t="s">
        <v>179</v>
      </c>
      <c r="D271" s="10">
        <v>11</v>
      </c>
      <c r="E271" s="11"/>
      <c r="F271" s="12"/>
      <c r="G271" s="12">
        <f t="shared" si="54"/>
        <v>11</v>
      </c>
      <c r="H271" s="13">
        <f t="shared" si="55"/>
        <v>28.502099999999999</v>
      </c>
      <c r="I271" s="14">
        <f t="shared" si="56"/>
        <v>0</v>
      </c>
      <c r="J271" s="14">
        <f t="shared" si="57"/>
        <v>0</v>
      </c>
      <c r="K271" s="58">
        <f t="shared" si="58"/>
        <v>28.502099999999999</v>
      </c>
      <c r="L271" s="14">
        <f t="shared" si="59"/>
        <v>27.621000000000002</v>
      </c>
      <c r="M271" s="14">
        <f t="shared" si="60"/>
        <v>0</v>
      </c>
      <c r="N271" s="14">
        <f t="shared" si="61"/>
        <v>0</v>
      </c>
      <c r="O271" s="15">
        <f t="shared" si="62"/>
        <v>27.621000000000002</v>
      </c>
      <c r="P271" s="14">
        <f t="shared" si="63"/>
        <v>26.694800000000001</v>
      </c>
      <c r="Q271" s="14">
        <f t="shared" si="64"/>
        <v>0</v>
      </c>
      <c r="R271" s="14">
        <f t="shared" si="65"/>
        <v>0</v>
      </c>
      <c r="S271" s="15">
        <f t="shared" si="66"/>
        <v>26.694800000000001</v>
      </c>
    </row>
    <row r="272" spans="1:19" ht="15.75">
      <c r="A272" s="56">
        <v>266</v>
      </c>
      <c r="B272" s="16" t="s">
        <v>42</v>
      </c>
      <c r="C272" s="9" t="s">
        <v>44</v>
      </c>
      <c r="D272" s="10">
        <v>57</v>
      </c>
      <c r="E272" s="11"/>
      <c r="F272" s="37"/>
      <c r="G272" s="12">
        <f t="shared" si="54"/>
        <v>57</v>
      </c>
      <c r="H272" s="13">
        <f t="shared" si="55"/>
        <v>147.6927</v>
      </c>
      <c r="I272" s="14">
        <f t="shared" si="56"/>
        <v>0</v>
      </c>
      <c r="J272" s="14">
        <f t="shared" si="57"/>
        <v>0</v>
      </c>
      <c r="K272" s="58">
        <f t="shared" si="58"/>
        <v>147.6927</v>
      </c>
      <c r="L272" s="14">
        <f t="shared" si="59"/>
        <v>143.12700000000001</v>
      </c>
      <c r="M272" s="14">
        <f t="shared" si="60"/>
        <v>0</v>
      </c>
      <c r="N272" s="14">
        <f t="shared" si="61"/>
        <v>0</v>
      </c>
      <c r="O272" s="15">
        <f t="shared" si="62"/>
        <v>143.12700000000001</v>
      </c>
      <c r="P272" s="14">
        <f t="shared" si="63"/>
        <v>138.32760000000002</v>
      </c>
      <c r="Q272" s="14">
        <f t="shared" si="64"/>
        <v>0</v>
      </c>
      <c r="R272" s="14">
        <f t="shared" si="65"/>
        <v>0</v>
      </c>
      <c r="S272" s="15">
        <f t="shared" si="66"/>
        <v>138.32760000000002</v>
      </c>
    </row>
    <row r="273" spans="1:19">
      <c r="A273" s="56">
        <v>267</v>
      </c>
      <c r="B273" s="20" t="s">
        <v>30</v>
      </c>
      <c r="C273" s="9" t="s">
        <v>16</v>
      </c>
      <c r="D273" s="10">
        <v>28</v>
      </c>
      <c r="E273" s="11"/>
      <c r="F273" s="12">
        <v>8</v>
      </c>
      <c r="G273" s="12">
        <f t="shared" si="54"/>
        <v>36</v>
      </c>
      <c r="H273" s="13">
        <f t="shared" si="55"/>
        <v>72.550799999999995</v>
      </c>
      <c r="I273" s="14">
        <f t="shared" si="56"/>
        <v>0</v>
      </c>
      <c r="J273" s="14">
        <f t="shared" si="57"/>
        <v>18.857600000000001</v>
      </c>
      <c r="K273" s="58">
        <f t="shared" si="58"/>
        <v>91.4084</v>
      </c>
      <c r="L273" s="14">
        <f t="shared" si="59"/>
        <v>70.308000000000007</v>
      </c>
      <c r="M273" s="14">
        <f t="shared" si="60"/>
        <v>0</v>
      </c>
      <c r="N273" s="14">
        <f t="shared" si="61"/>
        <v>18.544</v>
      </c>
      <c r="O273" s="15">
        <f t="shared" si="62"/>
        <v>88.852000000000004</v>
      </c>
      <c r="P273" s="14">
        <f t="shared" si="63"/>
        <v>67.950400000000002</v>
      </c>
      <c r="Q273" s="14">
        <f t="shared" si="64"/>
        <v>0</v>
      </c>
      <c r="R273" s="14">
        <f t="shared" si="65"/>
        <v>18.188800000000001</v>
      </c>
      <c r="S273" s="15">
        <f t="shared" si="66"/>
        <v>86.139200000000002</v>
      </c>
    </row>
    <row r="274" spans="1:19">
      <c r="A274" s="56">
        <v>268</v>
      </c>
      <c r="B274" s="17" t="s">
        <v>42</v>
      </c>
      <c r="C274" s="9" t="s">
        <v>167</v>
      </c>
      <c r="D274" s="10">
        <v>17</v>
      </c>
      <c r="E274" s="11"/>
      <c r="F274" s="12"/>
      <c r="G274" s="12">
        <f t="shared" si="54"/>
        <v>17</v>
      </c>
      <c r="H274" s="13">
        <f t="shared" si="55"/>
        <v>44.048699999999997</v>
      </c>
      <c r="I274" s="14">
        <f t="shared" si="56"/>
        <v>0</v>
      </c>
      <c r="J274" s="14">
        <f t="shared" si="57"/>
        <v>0</v>
      </c>
      <c r="K274" s="58">
        <f t="shared" si="58"/>
        <v>44.048699999999997</v>
      </c>
      <c r="L274" s="14">
        <f t="shared" si="59"/>
        <v>42.687000000000005</v>
      </c>
      <c r="M274" s="14">
        <f t="shared" si="60"/>
        <v>0</v>
      </c>
      <c r="N274" s="14">
        <f t="shared" si="61"/>
        <v>0</v>
      </c>
      <c r="O274" s="15">
        <f t="shared" si="62"/>
        <v>42.687000000000005</v>
      </c>
      <c r="P274" s="14">
        <f t="shared" si="63"/>
        <v>41.255600000000001</v>
      </c>
      <c r="Q274" s="14">
        <f t="shared" si="64"/>
        <v>0</v>
      </c>
      <c r="R274" s="14">
        <f t="shared" si="65"/>
        <v>0</v>
      </c>
      <c r="S274" s="15">
        <f t="shared" si="66"/>
        <v>41.255600000000001</v>
      </c>
    </row>
    <row r="275" spans="1:19">
      <c r="A275" s="56">
        <v>269</v>
      </c>
      <c r="B275" s="17"/>
      <c r="C275" s="9" t="s">
        <v>178</v>
      </c>
      <c r="D275" s="10">
        <v>8</v>
      </c>
      <c r="E275" s="11"/>
      <c r="F275" s="12"/>
      <c r="G275" s="12">
        <f t="shared" si="54"/>
        <v>8</v>
      </c>
      <c r="H275" s="13">
        <f t="shared" si="55"/>
        <v>20.7288</v>
      </c>
      <c r="I275" s="14">
        <f t="shared" si="56"/>
        <v>0</v>
      </c>
      <c r="J275" s="14">
        <f t="shared" si="57"/>
        <v>0</v>
      </c>
      <c r="K275" s="58">
        <f t="shared" si="58"/>
        <v>20.7288</v>
      </c>
      <c r="L275" s="14">
        <f t="shared" si="59"/>
        <v>20.088000000000001</v>
      </c>
      <c r="M275" s="14">
        <f t="shared" si="60"/>
        <v>0</v>
      </c>
      <c r="N275" s="14">
        <f t="shared" si="61"/>
        <v>0</v>
      </c>
      <c r="O275" s="15">
        <f t="shared" si="62"/>
        <v>20.088000000000001</v>
      </c>
      <c r="P275" s="14">
        <f t="shared" si="63"/>
        <v>19.414400000000001</v>
      </c>
      <c r="Q275" s="14">
        <f t="shared" si="64"/>
        <v>0</v>
      </c>
      <c r="R275" s="14">
        <f t="shared" si="65"/>
        <v>0</v>
      </c>
      <c r="S275" s="15">
        <f t="shared" si="66"/>
        <v>19.414400000000001</v>
      </c>
    </row>
    <row r="276" spans="1:19">
      <c r="A276" s="56">
        <v>270</v>
      </c>
      <c r="B276" s="17" t="s">
        <v>42</v>
      </c>
      <c r="C276" s="9" t="s">
        <v>31</v>
      </c>
      <c r="D276" s="10">
        <v>9</v>
      </c>
      <c r="E276" s="11"/>
      <c r="F276" s="12"/>
      <c r="G276" s="12">
        <f t="shared" si="54"/>
        <v>9</v>
      </c>
      <c r="H276" s="13">
        <f t="shared" si="55"/>
        <v>23.319900000000001</v>
      </c>
      <c r="I276" s="14">
        <f t="shared" si="56"/>
        <v>0</v>
      </c>
      <c r="J276" s="14">
        <f t="shared" si="57"/>
        <v>0</v>
      </c>
      <c r="K276" s="58">
        <f t="shared" si="58"/>
        <v>23.319900000000001</v>
      </c>
      <c r="L276" s="14">
        <f t="shared" si="59"/>
        <v>22.599</v>
      </c>
      <c r="M276" s="14">
        <f t="shared" si="60"/>
        <v>0</v>
      </c>
      <c r="N276" s="14">
        <f t="shared" si="61"/>
        <v>0</v>
      </c>
      <c r="O276" s="15">
        <f t="shared" si="62"/>
        <v>22.599</v>
      </c>
      <c r="P276" s="14">
        <f t="shared" si="63"/>
        <v>21.841200000000001</v>
      </c>
      <c r="Q276" s="14">
        <f t="shared" si="64"/>
        <v>0</v>
      </c>
      <c r="R276" s="14">
        <f t="shared" si="65"/>
        <v>0</v>
      </c>
      <c r="S276" s="15">
        <f t="shared" si="66"/>
        <v>21.841200000000001</v>
      </c>
    </row>
    <row r="277" spans="1:19">
      <c r="A277" s="56">
        <v>271</v>
      </c>
      <c r="B277" s="17" t="s">
        <v>42</v>
      </c>
      <c r="C277" s="9" t="s">
        <v>43</v>
      </c>
      <c r="D277" s="10">
        <v>21</v>
      </c>
      <c r="E277" s="11"/>
      <c r="F277" s="12"/>
      <c r="G277" s="12">
        <f t="shared" si="54"/>
        <v>21</v>
      </c>
      <c r="H277" s="13">
        <f t="shared" si="55"/>
        <v>54.4131</v>
      </c>
      <c r="I277" s="14">
        <f t="shared" si="56"/>
        <v>0</v>
      </c>
      <c r="J277" s="14">
        <f t="shared" si="57"/>
        <v>0</v>
      </c>
      <c r="K277" s="58">
        <f t="shared" si="58"/>
        <v>54.4131</v>
      </c>
      <c r="L277" s="14">
        <f t="shared" si="59"/>
        <v>52.731000000000002</v>
      </c>
      <c r="M277" s="14">
        <f t="shared" si="60"/>
        <v>0</v>
      </c>
      <c r="N277" s="14">
        <f t="shared" si="61"/>
        <v>0</v>
      </c>
      <c r="O277" s="15">
        <f t="shared" si="62"/>
        <v>52.731000000000002</v>
      </c>
      <c r="P277" s="14">
        <f t="shared" si="63"/>
        <v>50.962800000000001</v>
      </c>
      <c r="Q277" s="14">
        <f t="shared" si="64"/>
        <v>0</v>
      </c>
      <c r="R277" s="14">
        <f t="shared" si="65"/>
        <v>0</v>
      </c>
      <c r="S277" s="15">
        <f t="shared" si="66"/>
        <v>50.962800000000001</v>
      </c>
    </row>
    <row r="278" spans="1:19">
      <c r="A278" s="56">
        <v>272</v>
      </c>
      <c r="B278" s="17" t="s">
        <v>42</v>
      </c>
      <c r="C278" s="9" t="s">
        <v>44</v>
      </c>
      <c r="D278" s="10">
        <v>43</v>
      </c>
      <c r="E278" s="11"/>
      <c r="F278" s="12"/>
      <c r="G278" s="12">
        <f t="shared" si="54"/>
        <v>43</v>
      </c>
      <c r="H278" s="13">
        <f t="shared" si="55"/>
        <v>111.4173</v>
      </c>
      <c r="I278" s="14">
        <f t="shared" si="56"/>
        <v>0</v>
      </c>
      <c r="J278" s="14">
        <f t="shared" si="57"/>
        <v>0</v>
      </c>
      <c r="K278" s="58">
        <f t="shared" si="58"/>
        <v>111.4173</v>
      </c>
      <c r="L278" s="14">
        <f t="shared" si="59"/>
        <v>107.973</v>
      </c>
      <c r="M278" s="14">
        <f t="shared" si="60"/>
        <v>0</v>
      </c>
      <c r="N278" s="14">
        <f t="shared" si="61"/>
        <v>0</v>
      </c>
      <c r="O278" s="15">
        <f t="shared" si="62"/>
        <v>107.973</v>
      </c>
      <c r="P278" s="14">
        <f t="shared" si="63"/>
        <v>104.3524</v>
      </c>
      <c r="Q278" s="14">
        <f t="shared" si="64"/>
        <v>0</v>
      </c>
      <c r="R278" s="14">
        <f t="shared" si="65"/>
        <v>0</v>
      </c>
      <c r="S278" s="15">
        <f t="shared" si="66"/>
        <v>104.3524</v>
      </c>
    </row>
    <row r="279" spans="1:19">
      <c r="A279" s="56">
        <v>273</v>
      </c>
      <c r="B279" s="17"/>
      <c r="C279" s="9" t="s">
        <v>180</v>
      </c>
      <c r="D279" s="10"/>
      <c r="E279" s="11">
        <v>14</v>
      </c>
      <c r="F279" s="12"/>
      <c r="G279" s="12">
        <f t="shared" si="54"/>
        <v>14</v>
      </c>
      <c r="H279" s="13">
        <f t="shared" si="55"/>
        <v>0</v>
      </c>
      <c r="I279" s="14">
        <f t="shared" si="56"/>
        <v>39.677399999999999</v>
      </c>
      <c r="J279" s="14">
        <f t="shared" si="57"/>
        <v>0</v>
      </c>
      <c r="K279" s="58">
        <f t="shared" si="58"/>
        <v>39.677399999999999</v>
      </c>
      <c r="L279" s="14">
        <f t="shared" si="59"/>
        <v>0</v>
      </c>
      <c r="M279" s="14">
        <f t="shared" si="60"/>
        <v>39.415599999999998</v>
      </c>
      <c r="N279" s="14">
        <f t="shared" si="61"/>
        <v>0</v>
      </c>
      <c r="O279" s="15">
        <f t="shared" si="62"/>
        <v>39.415599999999998</v>
      </c>
      <c r="P279" s="14">
        <f t="shared" si="63"/>
        <v>0</v>
      </c>
      <c r="Q279" s="14">
        <f t="shared" si="64"/>
        <v>38.242399999999996</v>
      </c>
      <c r="R279" s="14">
        <f t="shared" si="65"/>
        <v>0</v>
      </c>
      <c r="S279" s="15">
        <f t="shared" si="66"/>
        <v>38.242399999999996</v>
      </c>
    </row>
    <row r="280" spans="1:19" ht="24">
      <c r="A280" s="56">
        <v>274</v>
      </c>
      <c r="B280" s="20" t="s">
        <v>181</v>
      </c>
      <c r="C280" s="9" t="s">
        <v>82</v>
      </c>
      <c r="D280" s="10">
        <v>12.5</v>
      </c>
      <c r="E280" s="11"/>
      <c r="F280" s="12"/>
      <c r="G280" s="12">
        <f t="shared" si="54"/>
        <v>12.5</v>
      </c>
      <c r="H280" s="13">
        <f t="shared" si="55"/>
        <v>32.388750000000002</v>
      </c>
      <c r="I280" s="14">
        <f t="shared" si="56"/>
        <v>0</v>
      </c>
      <c r="J280" s="14">
        <f t="shared" si="57"/>
        <v>0</v>
      </c>
      <c r="K280" s="58">
        <f t="shared" si="58"/>
        <v>32.388750000000002</v>
      </c>
      <c r="L280" s="14">
        <f t="shared" si="59"/>
        <v>31.387500000000003</v>
      </c>
      <c r="M280" s="14">
        <f t="shared" si="60"/>
        <v>0</v>
      </c>
      <c r="N280" s="14">
        <f t="shared" si="61"/>
        <v>0</v>
      </c>
      <c r="O280" s="15">
        <f t="shared" si="62"/>
        <v>31.387500000000003</v>
      </c>
      <c r="P280" s="14">
        <f t="shared" si="63"/>
        <v>30.335000000000001</v>
      </c>
      <c r="Q280" s="14">
        <f t="shared" si="64"/>
        <v>0</v>
      </c>
      <c r="R280" s="14">
        <f t="shared" si="65"/>
        <v>0</v>
      </c>
      <c r="S280" s="15">
        <f t="shared" si="66"/>
        <v>30.335000000000001</v>
      </c>
    </row>
    <row r="281" spans="1:19" ht="22.5">
      <c r="A281" s="56">
        <v>275</v>
      </c>
      <c r="B281" s="16"/>
      <c r="C281" s="9" t="s">
        <v>182</v>
      </c>
      <c r="D281" s="10">
        <v>7</v>
      </c>
      <c r="E281" s="11">
        <v>12.5</v>
      </c>
      <c r="F281" s="12"/>
      <c r="G281" s="12">
        <f t="shared" si="54"/>
        <v>19.5</v>
      </c>
      <c r="H281" s="13">
        <f t="shared" si="55"/>
        <v>18.137699999999999</v>
      </c>
      <c r="I281" s="14">
        <f t="shared" si="56"/>
        <v>35.426249999999996</v>
      </c>
      <c r="J281" s="14">
        <f t="shared" si="57"/>
        <v>0</v>
      </c>
      <c r="K281" s="58">
        <f t="shared" si="58"/>
        <v>53.563949999999991</v>
      </c>
      <c r="L281" s="14">
        <f t="shared" si="59"/>
        <v>17.577000000000002</v>
      </c>
      <c r="M281" s="14">
        <f t="shared" si="60"/>
        <v>35.192499999999995</v>
      </c>
      <c r="N281" s="14">
        <f t="shared" si="61"/>
        <v>0</v>
      </c>
      <c r="O281" s="15">
        <f t="shared" si="62"/>
        <v>52.769499999999994</v>
      </c>
      <c r="P281" s="14">
        <f t="shared" si="63"/>
        <v>16.9876</v>
      </c>
      <c r="Q281" s="14">
        <f t="shared" si="64"/>
        <v>34.144999999999996</v>
      </c>
      <c r="R281" s="14">
        <f t="shared" si="65"/>
        <v>0</v>
      </c>
      <c r="S281" s="15">
        <f t="shared" si="66"/>
        <v>51.132599999999996</v>
      </c>
    </row>
    <row r="282" spans="1:19" ht="15.75">
      <c r="A282" s="56">
        <v>276</v>
      </c>
      <c r="B282" s="16" t="s">
        <v>42</v>
      </c>
      <c r="C282" s="9" t="s">
        <v>90</v>
      </c>
      <c r="D282" s="10"/>
      <c r="E282" s="11">
        <v>7</v>
      </c>
      <c r="F282" s="12"/>
      <c r="G282" s="12">
        <f t="shared" si="54"/>
        <v>7</v>
      </c>
      <c r="H282" s="13">
        <f t="shared" si="55"/>
        <v>0</v>
      </c>
      <c r="I282" s="14">
        <f t="shared" si="56"/>
        <v>19.838699999999999</v>
      </c>
      <c r="J282" s="14">
        <f t="shared" si="57"/>
        <v>0</v>
      </c>
      <c r="K282" s="58">
        <f t="shared" si="58"/>
        <v>19.838699999999999</v>
      </c>
      <c r="L282" s="14">
        <f t="shared" si="59"/>
        <v>0</v>
      </c>
      <c r="M282" s="14">
        <f t="shared" si="60"/>
        <v>19.707799999999999</v>
      </c>
      <c r="N282" s="14">
        <f t="shared" si="61"/>
        <v>0</v>
      </c>
      <c r="O282" s="15">
        <f t="shared" si="62"/>
        <v>19.707799999999999</v>
      </c>
      <c r="P282" s="14">
        <f t="shared" si="63"/>
        <v>0</v>
      </c>
      <c r="Q282" s="14">
        <f t="shared" si="64"/>
        <v>19.121199999999998</v>
      </c>
      <c r="R282" s="14">
        <f t="shared" si="65"/>
        <v>0</v>
      </c>
      <c r="S282" s="15">
        <f t="shared" si="66"/>
        <v>19.121199999999998</v>
      </c>
    </row>
    <row r="283" spans="1:19" ht="15.75">
      <c r="A283" s="56">
        <v>277</v>
      </c>
      <c r="B283" s="16" t="s">
        <v>42</v>
      </c>
      <c r="C283" s="9" t="s">
        <v>183</v>
      </c>
      <c r="D283" s="10"/>
      <c r="E283" s="11">
        <v>13</v>
      </c>
      <c r="F283" s="12"/>
      <c r="G283" s="12">
        <f t="shared" si="54"/>
        <v>13</v>
      </c>
      <c r="H283" s="13">
        <f t="shared" si="55"/>
        <v>0</v>
      </c>
      <c r="I283" s="14">
        <f t="shared" si="56"/>
        <v>36.843299999999999</v>
      </c>
      <c r="J283" s="14">
        <f t="shared" si="57"/>
        <v>0</v>
      </c>
      <c r="K283" s="58">
        <f t="shared" si="58"/>
        <v>36.843299999999999</v>
      </c>
      <c r="L283" s="14">
        <f t="shared" si="59"/>
        <v>0</v>
      </c>
      <c r="M283" s="14">
        <f t="shared" si="60"/>
        <v>36.600200000000001</v>
      </c>
      <c r="N283" s="14">
        <f t="shared" si="61"/>
        <v>0</v>
      </c>
      <c r="O283" s="15">
        <f t="shared" si="62"/>
        <v>36.600200000000001</v>
      </c>
      <c r="P283" s="14">
        <f t="shared" si="63"/>
        <v>0</v>
      </c>
      <c r="Q283" s="14">
        <f t="shared" si="64"/>
        <v>35.510799999999996</v>
      </c>
      <c r="R283" s="14">
        <f t="shared" si="65"/>
        <v>0</v>
      </c>
      <c r="S283" s="15">
        <f t="shared" si="66"/>
        <v>35.510799999999996</v>
      </c>
    </row>
    <row r="284" spans="1:19" ht="15.75">
      <c r="A284" s="56">
        <v>278</v>
      </c>
      <c r="B284" s="16" t="s">
        <v>42</v>
      </c>
      <c r="C284" s="9" t="s">
        <v>84</v>
      </c>
      <c r="D284" s="10"/>
      <c r="E284" s="11">
        <v>24</v>
      </c>
      <c r="F284" s="12"/>
      <c r="G284" s="12">
        <f t="shared" si="54"/>
        <v>24</v>
      </c>
      <c r="H284" s="13">
        <f t="shared" si="55"/>
        <v>0</v>
      </c>
      <c r="I284" s="14">
        <f t="shared" si="56"/>
        <v>68.0184</v>
      </c>
      <c r="J284" s="14">
        <f t="shared" si="57"/>
        <v>0</v>
      </c>
      <c r="K284" s="58">
        <f t="shared" si="58"/>
        <v>68.0184</v>
      </c>
      <c r="L284" s="14">
        <f t="shared" si="59"/>
        <v>0</v>
      </c>
      <c r="M284" s="14">
        <f t="shared" si="60"/>
        <v>67.569599999999994</v>
      </c>
      <c r="N284" s="14">
        <f t="shared" si="61"/>
        <v>0</v>
      </c>
      <c r="O284" s="15">
        <f t="shared" si="62"/>
        <v>67.569599999999994</v>
      </c>
      <c r="P284" s="14">
        <f t="shared" si="63"/>
        <v>0</v>
      </c>
      <c r="Q284" s="14">
        <f t="shared" si="64"/>
        <v>65.558399999999992</v>
      </c>
      <c r="R284" s="14">
        <f t="shared" si="65"/>
        <v>0</v>
      </c>
      <c r="S284" s="15">
        <f t="shared" si="66"/>
        <v>65.558399999999992</v>
      </c>
    </row>
    <row r="285" spans="1:19" ht="22.5">
      <c r="A285" s="56">
        <v>279</v>
      </c>
      <c r="B285" s="16" t="s">
        <v>42</v>
      </c>
      <c r="C285" s="9" t="s">
        <v>184</v>
      </c>
      <c r="D285" s="10"/>
      <c r="E285" s="11">
        <v>18</v>
      </c>
      <c r="F285" s="12"/>
      <c r="G285" s="12">
        <f t="shared" si="54"/>
        <v>18</v>
      </c>
      <c r="H285" s="13">
        <f t="shared" si="55"/>
        <v>0</v>
      </c>
      <c r="I285" s="14">
        <f t="shared" si="56"/>
        <v>51.013799999999996</v>
      </c>
      <c r="J285" s="14">
        <f t="shared" si="57"/>
        <v>0</v>
      </c>
      <c r="K285" s="58">
        <f t="shared" si="58"/>
        <v>51.013799999999996</v>
      </c>
      <c r="L285" s="14">
        <f t="shared" si="59"/>
        <v>0</v>
      </c>
      <c r="M285" s="14">
        <f t="shared" si="60"/>
        <v>50.677199999999999</v>
      </c>
      <c r="N285" s="14">
        <f t="shared" si="61"/>
        <v>0</v>
      </c>
      <c r="O285" s="15">
        <f t="shared" si="62"/>
        <v>50.677199999999999</v>
      </c>
      <c r="P285" s="14">
        <f t="shared" si="63"/>
        <v>0</v>
      </c>
      <c r="Q285" s="14">
        <f t="shared" si="64"/>
        <v>49.168799999999997</v>
      </c>
      <c r="R285" s="14">
        <f t="shared" si="65"/>
        <v>0</v>
      </c>
      <c r="S285" s="15">
        <f t="shared" si="66"/>
        <v>49.168799999999997</v>
      </c>
    </row>
    <row r="286" spans="1:19" ht="15.75">
      <c r="A286" s="56">
        <v>280</v>
      </c>
      <c r="B286" s="16" t="s">
        <v>42</v>
      </c>
      <c r="C286" s="9" t="s">
        <v>185</v>
      </c>
      <c r="D286" s="10"/>
      <c r="E286" s="11">
        <v>9.65</v>
      </c>
      <c r="F286" s="12"/>
      <c r="G286" s="12">
        <f t="shared" si="54"/>
        <v>9.65</v>
      </c>
      <c r="H286" s="13">
        <f t="shared" si="55"/>
        <v>0</v>
      </c>
      <c r="I286" s="14">
        <f t="shared" si="56"/>
        <v>27.349065</v>
      </c>
      <c r="J286" s="14">
        <f t="shared" si="57"/>
        <v>0</v>
      </c>
      <c r="K286" s="58">
        <f t="shared" si="58"/>
        <v>27.349065</v>
      </c>
      <c r="L286" s="14">
        <f t="shared" si="59"/>
        <v>0</v>
      </c>
      <c r="M286" s="14">
        <f t="shared" si="60"/>
        <v>27.168610000000001</v>
      </c>
      <c r="N286" s="14">
        <f t="shared" si="61"/>
        <v>0</v>
      </c>
      <c r="O286" s="15">
        <f t="shared" si="62"/>
        <v>27.168610000000001</v>
      </c>
      <c r="P286" s="14">
        <f t="shared" si="63"/>
        <v>0</v>
      </c>
      <c r="Q286" s="14">
        <f t="shared" si="64"/>
        <v>26.359939999999998</v>
      </c>
      <c r="R286" s="14">
        <f t="shared" si="65"/>
        <v>0</v>
      </c>
      <c r="S286" s="15">
        <f t="shared" si="66"/>
        <v>26.359939999999998</v>
      </c>
    </row>
    <row r="287" spans="1:19" ht="15.75">
      <c r="A287" s="56">
        <v>281</v>
      </c>
      <c r="B287" s="16" t="s">
        <v>42</v>
      </c>
      <c r="C287" s="9" t="s">
        <v>58</v>
      </c>
      <c r="D287" s="10">
        <v>45</v>
      </c>
      <c r="E287" s="11"/>
      <c r="F287" s="12">
        <v>58</v>
      </c>
      <c r="G287" s="12">
        <f t="shared" si="54"/>
        <v>103</v>
      </c>
      <c r="H287" s="13">
        <f t="shared" si="55"/>
        <v>116.59949999999999</v>
      </c>
      <c r="I287" s="14">
        <f t="shared" si="56"/>
        <v>0</v>
      </c>
      <c r="J287" s="14">
        <f t="shared" si="57"/>
        <v>136.7176</v>
      </c>
      <c r="K287" s="58">
        <f t="shared" si="58"/>
        <v>253.31709999999998</v>
      </c>
      <c r="L287" s="14">
        <f t="shared" si="59"/>
        <v>112.995</v>
      </c>
      <c r="M287" s="14">
        <f t="shared" si="60"/>
        <v>0</v>
      </c>
      <c r="N287" s="14">
        <f t="shared" si="61"/>
        <v>134.44400000000002</v>
      </c>
      <c r="O287" s="15">
        <f t="shared" si="62"/>
        <v>247.43900000000002</v>
      </c>
      <c r="P287" s="14">
        <f t="shared" si="63"/>
        <v>109.206</v>
      </c>
      <c r="Q287" s="14">
        <f t="shared" si="64"/>
        <v>0</v>
      </c>
      <c r="R287" s="14">
        <f t="shared" si="65"/>
        <v>131.86879999999999</v>
      </c>
      <c r="S287" s="15">
        <f t="shared" si="66"/>
        <v>241.07479999999998</v>
      </c>
    </row>
    <row r="288" spans="1:19" ht="15.75">
      <c r="A288" s="56">
        <v>282</v>
      </c>
      <c r="B288" s="16" t="s">
        <v>42</v>
      </c>
      <c r="C288" s="9" t="s">
        <v>32</v>
      </c>
      <c r="D288" s="10">
        <v>45</v>
      </c>
      <c r="E288" s="11"/>
      <c r="F288" s="12"/>
      <c r="G288" s="12">
        <f t="shared" si="54"/>
        <v>45</v>
      </c>
      <c r="H288" s="13">
        <f t="shared" si="55"/>
        <v>116.59949999999999</v>
      </c>
      <c r="I288" s="14">
        <f t="shared" si="56"/>
        <v>0</v>
      </c>
      <c r="J288" s="14">
        <f t="shared" si="57"/>
        <v>0</v>
      </c>
      <c r="K288" s="58">
        <f t="shared" si="58"/>
        <v>116.59949999999999</v>
      </c>
      <c r="L288" s="14">
        <f t="shared" si="59"/>
        <v>112.995</v>
      </c>
      <c r="M288" s="14">
        <f t="shared" si="60"/>
        <v>0</v>
      </c>
      <c r="N288" s="14">
        <f t="shared" si="61"/>
        <v>0</v>
      </c>
      <c r="O288" s="15">
        <f t="shared" si="62"/>
        <v>112.995</v>
      </c>
      <c r="P288" s="14">
        <f t="shared" si="63"/>
        <v>109.206</v>
      </c>
      <c r="Q288" s="14">
        <f t="shared" si="64"/>
        <v>0</v>
      </c>
      <c r="R288" s="14">
        <f t="shared" si="65"/>
        <v>0</v>
      </c>
      <c r="S288" s="15">
        <f t="shared" si="66"/>
        <v>109.206</v>
      </c>
    </row>
    <row r="289" spans="1:19" ht="15.75">
      <c r="A289" s="56">
        <v>283</v>
      </c>
      <c r="B289" s="16"/>
      <c r="C289" s="9" t="s">
        <v>186</v>
      </c>
      <c r="D289" s="10"/>
      <c r="E289" s="11">
        <v>12</v>
      </c>
      <c r="F289" s="12"/>
      <c r="G289" s="12">
        <f t="shared" si="54"/>
        <v>12</v>
      </c>
      <c r="H289" s="13">
        <f t="shared" si="55"/>
        <v>0</v>
      </c>
      <c r="I289" s="14">
        <f t="shared" si="56"/>
        <v>34.0092</v>
      </c>
      <c r="J289" s="14">
        <f t="shared" si="57"/>
        <v>0</v>
      </c>
      <c r="K289" s="58">
        <f t="shared" si="58"/>
        <v>34.0092</v>
      </c>
      <c r="L289" s="14">
        <f t="shared" si="59"/>
        <v>0</v>
      </c>
      <c r="M289" s="14">
        <f t="shared" si="60"/>
        <v>33.784799999999997</v>
      </c>
      <c r="N289" s="14">
        <f t="shared" si="61"/>
        <v>0</v>
      </c>
      <c r="O289" s="15">
        <f t="shared" si="62"/>
        <v>33.784799999999997</v>
      </c>
      <c r="P289" s="14">
        <f t="shared" si="63"/>
        <v>0</v>
      </c>
      <c r="Q289" s="14">
        <f t="shared" si="64"/>
        <v>32.779199999999996</v>
      </c>
      <c r="R289" s="14">
        <f t="shared" si="65"/>
        <v>0</v>
      </c>
      <c r="S289" s="15">
        <f t="shared" si="66"/>
        <v>32.779199999999996</v>
      </c>
    </row>
    <row r="290" spans="1:19" ht="15.75">
      <c r="A290" s="56">
        <v>284</v>
      </c>
      <c r="B290" s="16"/>
      <c r="C290" s="9" t="s">
        <v>187</v>
      </c>
      <c r="D290" s="10">
        <v>7</v>
      </c>
      <c r="E290" s="11"/>
      <c r="F290" s="12"/>
      <c r="G290" s="12">
        <f t="shared" si="54"/>
        <v>7</v>
      </c>
      <c r="H290" s="13">
        <f t="shared" si="55"/>
        <v>18.137699999999999</v>
      </c>
      <c r="I290" s="14">
        <f t="shared" si="56"/>
        <v>0</v>
      </c>
      <c r="J290" s="14">
        <f t="shared" si="57"/>
        <v>0</v>
      </c>
      <c r="K290" s="58">
        <f t="shared" si="58"/>
        <v>18.137699999999999</v>
      </c>
      <c r="L290" s="14">
        <f t="shared" si="59"/>
        <v>17.577000000000002</v>
      </c>
      <c r="M290" s="14">
        <f t="shared" si="60"/>
        <v>0</v>
      </c>
      <c r="N290" s="14">
        <f t="shared" si="61"/>
        <v>0</v>
      </c>
      <c r="O290" s="15">
        <f t="shared" si="62"/>
        <v>17.577000000000002</v>
      </c>
      <c r="P290" s="14">
        <f t="shared" si="63"/>
        <v>16.9876</v>
      </c>
      <c r="Q290" s="14">
        <f t="shared" si="64"/>
        <v>0</v>
      </c>
      <c r="R290" s="14">
        <f t="shared" si="65"/>
        <v>0</v>
      </c>
      <c r="S290" s="15">
        <f t="shared" si="66"/>
        <v>16.9876</v>
      </c>
    </row>
    <row r="291" spans="1:19" ht="15.75">
      <c r="A291" s="56">
        <v>285</v>
      </c>
      <c r="B291" s="16" t="s">
        <v>42</v>
      </c>
      <c r="C291" s="9" t="s">
        <v>44</v>
      </c>
      <c r="D291" s="10">
        <v>26</v>
      </c>
      <c r="E291" s="11"/>
      <c r="F291" s="12"/>
      <c r="G291" s="12">
        <f t="shared" si="54"/>
        <v>26</v>
      </c>
      <c r="H291" s="13">
        <f t="shared" si="55"/>
        <v>67.368600000000001</v>
      </c>
      <c r="I291" s="14">
        <f t="shared" si="56"/>
        <v>0</v>
      </c>
      <c r="J291" s="14">
        <f t="shared" si="57"/>
        <v>0</v>
      </c>
      <c r="K291" s="58">
        <f t="shared" si="58"/>
        <v>67.368600000000001</v>
      </c>
      <c r="L291" s="14">
        <f t="shared" si="59"/>
        <v>65.286000000000001</v>
      </c>
      <c r="M291" s="14">
        <f t="shared" si="60"/>
        <v>0</v>
      </c>
      <c r="N291" s="14">
        <f t="shared" si="61"/>
        <v>0</v>
      </c>
      <c r="O291" s="15">
        <f t="shared" si="62"/>
        <v>65.286000000000001</v>
      </c>
      <c r="P291" s="14">
        <f t="shared" si="63"/>
        <v>63.096800000000002</v>
      </c>
      <c r="Q291" s="14">
        <f t="shared" si="64"/>
        <v>0</v>
      </c>
      <c r="R291" s="14">
        <f t="shared" si="65"/>
        <v>0</v>
      </c>
      <c r="S291" s="15">
        <f t="shared" si="66"/>
        <v>63.096800000000002</v>
      </c>
    </row>
    <row r="292" spans="1:19">
      <c r="A292" s="56">
        <v>286</v>
      </c>
      <c r="B292" s="20" t="s">
        <v>112</v>
      </c>
      <c r="C292" s="9" t="s">
        <v>37</v>
      </c>
      <c r="D292" s="10">
        <v>15</v>
      </c>
      <c r="E292" s="11"/>
      <c r="F292" s="38"/>
      <c r="G292" s="12">
        <f t="shared" si="54"/>
        <v>15</v>
      </c>
      <c r="H292" s="13">
        <f t="shared" si="55"/>
        <v>38.866500000000002</v>
      </c>
      <c r="I292" s="14">
        <f t="shared" si="56"/>
        <v>0</v>
      </c>
      <c r="J292" s="14">
        <f t="shared" si="57"/>
        <v>0</v>
      </c>
      <c r="K292" s="58">
        <f t="shared" si="58"/>
        <v>38.866500000000002</v>
      </c>
      <c r="L292" s="14">
        <f t="shared" si="59"/>
        <v>37.664999999999999</v>
      </c>
      <c r="M292" s="14">
        <f t="shared" si="60"/>
        <v>0</v>
      </c>
      <c r="N292" s="14">
        <f t="shared" si="61"/>
        <v>0</v>
      </c>
      <c r="O292" s="15">
        <f t="shared" si="62"/>
        <v>37.664999999999999</v>
      </c>
      <c r="P292" s="14">
        <f t="shared" si="63"/>
        <v>36.402000000000001</v>
      </c>
      <c r="Q292" s="14">
        <f t="shared" si="64"/>
        <v>0</v>
      </c>
      <c r="R292" s="14">
        <f t="shared" si="65"/>
        <v>0</v>
      </c>
      <c r="S292" s="15">
        <f t="shared" si="66"/>
        <v>36.402000000000001</v>
      </c>
    </row>
    <row r="293" spans="1:19">
      <c r="A293" s="56">
        <v>287</v>
      </c>
      <c r="B293" s="17" t="s">
        <v>188</v>
      </c>
      <c r="C293" s="9" t="s">
        <v>115</v>
      </c>
      <c r="D293" s="10">
        <v>8</v>
      </c>
      <c r="E293" s="11"/>
      <c r="F293" s="12"/>
      <c r="G293" s="12">
        <f t="shared" si="54"/>
        <v>8</v>
      </c>
      <c r="H293" s="13">
        <f t="shared" si="55"/>
        <v>20.7288</v>
      </c>
      <c r="I293" s="14">
        <f t="shared" si="56"/>
        <v>0</v>
      </c>
      <c r="J293" s="14">
        <f t="shared" si="57"/>
        <v>0</v>
      </c>
      <c r="K293" s="58">
        <f t="shared" si="58"/>
        <v>20.7288</v>
      </c>
      <c r="L293" s="14">
        <f t="shared" si="59"/>
        <v>20.088000000000001</v>
      </c>
      <c r="M293" s="14">
        <f t="shared" si="60"/>
        <v>0</v>
      </c>
      <c r="N293" s="14">
        <f t="shared" si="61"/>
        <v>0</v>
      </c>
      <c r="O293" s="15">
        <f t="shared" si="62"/>
        <v>20.088000000000001</v>
      </c>
      <c r="P293" s="14">
        <f t="shared" si="63"/>
        <v>19.414400000000001</v>
      </c>
      <c r="Q293" s="14">
        <f t="shared" si="64"/>
        <v>0</v>
      </c>
      <c r="R293" s="14">
        <f t="shared" si="65"/>
        <v>0</v>
      </c>
      <c r="S293" s="15">
        <f t="shared" si="66"/>
        <v>19.414400000000001</v>
      </c>
    </row>
    <row r="294" spans="1:19">
      <c r="A294" s="56">
        <v>288</v>
      </c>
      <c r="B294" s="27" t="s">
        <v>74</v>
      </c>
      <c r="C294" s="28" t="s">
        <v>189</v>
      </c>
      <c r="D294" s="39"/>
      <c r="E294" s="27">
        <v>20</v>
      </c>
      <c r="F294" s="40"/>
      <c r="G294" s="40"/>
      <c r="H294" s="13">
        <f t="shared" si="55"/>
        <v>0</v>
      </c>
      <c r="I294" s="14">
        <f t="shared" si="56"/>
        <v>56.681999999999995</v>
      </c>
      <c r="J294" s="14">
        <f t="shared" si="57"/>
        <v>0</v>
      </c>
      <c r="K294" s="58">
        <f t="shared" si="58"/>
        <v>56.681999999999995</v>
      </c>
      <c r="L294" s="14">
        <f t="shared" si="59"/>
        <v>0</v>
      </c>
      <c r="M294" s="14">
        <f t="shared" si="60"/>
        <v>56.308</v>
      </c>
      <c r="N294" s="14">
        <f t="shared" si="61"/>
        <v>0</v>
      </c>
      <c r="O294" s="15">
        <f t="shared" si="62"/>
        <v>56.308</v>
      </c>
      <c r="P294" s="14">
        <f t="shared" si="63"/>
        <v>0</v>
      </c>
      <c r="Q294" s="14">
        <f t="shared" si="64"/>
        <v>54.631999999999998</v>
      </c>
      <c r="R294" s="14">
        <f t="shared" si="65"/>
        <v>0</v>
      </c>
      <c r="S294" s="15">
        <f t="shared" si="66"/>
        <v>54.631999999999998</v>
      </c>
    </row>
    <row r="295" spans="1:19" ht="15.75">
      <c r="A295" s="56">
        <v>289</v>
      </c>
      <c r="B295" s="36"/>
      <c r="C295" s="28" t="s">
        <v>190</v>
      </c>
      <c r="D295" s="39"/>
      <c r="E295" s="27">
        <v>27</v>
      </c>
      <c r="F295" s="40"/>
      <c r="G295" s="40"/>
      <c r="H295" s="13">
        <f t="shared" si="55"/>
        <v>0</v>
      </c>
      <c r="I295" s="14">
        <f t="shared" si="56"/>
        <v>76.520699999999991</v>
      </c>
      <c r="J295" s="14">
        <f t="shared" si="57"/>
        <v>0</v>
      </c>
      <c r="K295" s="58">
        <f t="shared" si="58"/>
        <v>76.520699999999991</v>
      </c>
      <c r="L295" s="14">
        <f t="shared" si="59"/>
        <v>0</v>
      </c>
      <c r="M295" s="14">
        <f t="shared" si="60"/>
        <v>76.015799999999999</v>
      </c>
      <c r="N295" s="14">
        <f t="shared" si="61"/>
        <v>0</v>
      </c>
      <c r="O295" s="15">
        <f t="shared" si="62"/>
        <v>76.015799999999999</v>
      </c>
      <c r="P295" s="14">
        <f t="shared" si="63"/>
        <v>0</v>
      </c>
      <c r="Q295" s="14">
        <f t="shared" si="64"/>
        <v>73.753199999999993</v>
      </c>
      <c r="R295" s="14">
        <f t="shared" si="65"/>
        <v>0</v>
      </c>
      <c r="S295" s="15">
        <f t="shared" si="66"/>
        <v>73.753199999999993</v>
      </c>
    </row>
    <row r="296" spans="1:19" ht="21">
      <c r="A296" s="122" t="s">
        <v>200</v>
      </c>
      <c r="B296" s="122"/>
      <c r="C296" s="122"/>
      <c r="D296" s="122"/>
      <c r="E296" s="122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122"/>
      <c r="Q296" s="122"/>
      <c r="R296" s="122"/>
      <c r="S296" s="122"/>
    </row>
    <row r="297" spans="1:19" ht="21">
      <c r="A297" s="121"/>
      <c r="B297" s="121"/>
      <c r="C297" s="121"/>
      <c r="D297" s="121"/>
      <c r="E297" s="121"/>
      <c r="F297" s="121"/>
      <c r="G297" s="121"/>
      <c r="H297" s="121"/>
      <c r="I297" s="121"/>
      <c r="J297" s="121"/>
    </row>
  </sheetData>
  <mergeCells count="23">
    <mergeCell ref="A296:S296"/>
    <mergeCell ref="R4:R5"/>
    <mergeCell ref="K4:K6"/>
    <mergeCell ref="L4:M4"/>
    <mergeCell ref="N4:N5"/>
    <mergeCell ref="O4:O6"/>
    <mergeCell ref="P4:Q4"/>
    <mergeCell ref="A1:S1"/>
    <mergeCell ref="A2:S2"/>
    <mergeCell ref="A3:A6"/>
    <mergeCell ref="B3:C3"/>
    <mergeCell ref="D3:G3"/>
    <mergeCell ref="H3:K3"/>
    <mergeCell ref="L3:O3"/>
    <mergeCell ref="P3:S3"/>
    <mergeCell ref="B4:B6"/>
    <mergeCell ref="C4:C6"/>
    <mergeCell ref="S4:S6"/>
    <mergeCell ref="D4:E5"/>
    <mergeCell ref="F4:F6"/>
    <mergeCell ref="G4:G6"/>
    <mergeCell ref="H4:I4"/>
    <mergeCell ref="J4:J5"/>
  </mergeCells>
  <pageMargins left="0.25" right="0.25" top="0.75" bottom="0.75" header="0.3" footer="0.3"/>
  <pageSetup scale="97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tabSelected="1" topLeftCell="A282" workbookViewId="0">
      <selection activeCell="F302" sqref="F302"/>
    </sheetView>
  </sheetViews>
  <sheetFormatPr defaultRowHeight="15"/>
  <cols>
    <col min="1" max="1" width="5" style="57" customWidth="1"/>
    <col min="2" max="2" width="5.42578125" customWidth="1"/>
    <col min="3" max="3" width="7.42578125" customWidth="1"/>
    <col min="4" max="4" width="4.140625" customWidth="1"/>
    <col min="5" max="5" width="4.7109375" customWidth="1"/>
    <col min="6" max="6" width="5.140625" customWidth="1"/>
    <col min="7" max="7" width="4.5703125" customWidth="1"/>
    <col min="8" max="8" width="9.5703125" customWidth="1"/>
    <col min="9" max="9" width="9.7109375" customWidth="1"/>
    <col min="10" max="10" width="8.85546875" customWidth="1"/>
    <col min="11" max="11" width="8.140625" customWidth="1"/>
    <col min="12" max="12" width="9.28515625" customWidth="1"/>
    <col min="13" max="13" width="7.42578125" customWidth="1"/>
    <col min="14" max="14" width="7.140625" customWidth="1"/>
    <col min="15" max="15" width="8.7109375" customWidth="1"/>
    <col min="16" max="16" width="8.28515625" customWidth="1"/>
    <col min="17" max="17" width="7.7109375" customWidth="1"/>
    <col min="18" max="18" width="7.85546875" customWidth="1"/>
  </cols>
  <sheetData>
    <row r="1" spans="1:19" ht="39.75" customHeight="1">
      <c r="A1" s="65" t="s">
        <v>197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>
      <c r="A2" s="82"/>
      <c r="B2" s="83"/>
      <c r="C2" s="83"/>
      <c r="D2" s="83"/>
      <c r="E2" s="83"/>
      <c r="F2" s="83"/>
      <c r="G2" s="84"/>
      <c r="H2" s="85" t="s">
        <v>0</v>
      </c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</row>
    <row r="3" spans="1:19" ht="15.75">
      <c r="A3" s="88" t="s">
        <v>1</v>
      </c>
      <c r="B3" s="91" t="s">
        <v>2</v>
      </c>
      <c r="C3" s="92"/>
      <c r="D3" s="93" t="s">
        <v>3</v>
      </c>
      <c r="E3" s="94"/>
      <c r="F3" s="94"/>
      <c r="G3" s="95"/>
      <c r="H3" s="96" t="s">
        <v>4</v>
      </c>
      <c r="I3" s="97"/>
      <c r="J3" s="97"/>
      <c r="K3" s="98"/>
      <c r="L3" s="99" t="s">
        <v>5</v>
      </c>
      <c r="M3" s="100"/>
      <c r="N3" s="100"/>
      <c r="O3" s="101"/>
      <c r="P3" s="102" t="s">
        <v>6</v>
      </c>
      <c r="Q3" s="103"/>
      <c r="R3" s="103"/>
      <c r="S3" s="104"/>
    </row>
    <row r="4" spans="1:19">
      <c r="A4" s="89"/>
      <c r="B4" s="105" t="s">
        <v>7</v>
      </c>
      <c r="C4" s="108" t="s">
        <v>8</v>
      </c>
      <c r="D4" s="111" t="s">
        <v>9</v>
      </c>
      <c r="E4" s="112"/>
      <c r="F4" s="115" t="s">
        <v>10</v>
      </c>
      <c r="G4" s="118" t="s">
        <v>11</v>
      </c>
      <c r="H4" s="78" t="s">
        <v>9</v>
      </c>
      <c r="I4" s="79"/>
      <c r="J4" s="80" t="s">
        <v>10</v>
      </c>
      <c r="K4" s="75" t="s">
        <v>12</v>
      </c>
      <c r="L4" s="78" t="s">
        <v>9</v>
      </c>
      <c r="M4" s="79"/>
      <c r="N4" s="80" t="s">
        <v>10</v>
      </c>
      <c r="O4" s="75" t="s">
        <v>12</v>
      </c>
      <c r="P4" s="78" t="s">
        <v>9</v>
      </c>
      <c r="Q4" s="79"/>
      <c r="R4" s="80" t="s">
        <v>10</v>
      </c>
      <c r="S4" s="75" t="s">
        <v>12</v>
      </c>
    </row>
    <row r="5" spans="1:19">
      <c r="A5" s="89"/>
      <c r="B5" s="106"/>
      <c r="C5" s="109"/>
      <c r="D5" s="113"/>
      <c r="E5" s="114"/>
      <c r="F5" s="116"/>
      <c r="G5" s="119"/>
      <c r="H5" s="1" t="s">
        <v>13</v>
      </c>
      <c r="I5" s="2" t="s">
        <v>14</v>
      </c>
      <c r="J5" s="81"/>
      <c r="K5" s="76"/>
      <c r="L5" s="1" t="s">
        <v>13</v>
      </c>
      <c r="M5" s="2" t="s">
        <v>14</v>
      </c>
      <c r="N5" s="81"/>
      <c r="O5" s="76"/>
      <c r="P5" s="1" t="s">
        <v>13</v>
      </c>
      <c r="Q5" s="2" t="s">
        <v>14</v>
      </c>
      <c r="R5" s="81"/>
      <c r="S5" s="76"/>
    </row>
    <row r="6" spans="1:19" ht="20.25" customHeight="1">
      <c r="A6" s="90"/>
      <c r="B6" s="107"/>
      <c r="C6" s="110"/>
      <c r="D6" s="3" t="s">
        <v>15</v>
      </c>
      <c r="E6" s="4" t="s">
        <v>14</v>
      </c>
      <c r="F6" s="117"/>
      <c r="G6" s="120"/>
      <c r="H6" s="49">
        <v>2.8607999999999998</v>
      </c>
      <c r="I6" s="49">
        <v>3.0989</v>
      </c>
      <c r="J6" s="5">
        <v>2.7374000000000001</v>
      </c>
      <c r="K6" s="77"/>
      <c r="L6" s="6">
        <v>2.7974000000000001</v>
      </c>
      <c r="M6" s="7">
        <v>3.0305</v>
      </c>
      <c r="N6" s="7">
        <v>2.6808999999999998</v>
      </c>
      <c r="O6" s="77"/>
      <c r="P6" s="6">
        <v>2.6023000000000001</v>
      </c>
      <c r="Q6" s="7">
        <v>2.9731000000000001</v>
      </c>
      <c r="R6" s="7">
        <v>2.5375000000000001</v>
      </c>
      <c r="S6" s="77"/>
    </row>
    <row r="7" spans="1:19" ht="24">
      <c r="A7" s="56">
        <v>1</v>
      </c>
      <c r="B7" s="8" t="s">
        <v>16</v>
      </c>
      <c r="C7" s="9" t="s">
        <v>17</v>
      </c>
      <c r="D7" s="10"/>
      <c r="E7" s="11"/>
      <c r="F7" s="12">
        <v>8</v>
      </c>
      <c r="G7" s="12">
        <v>8</v>
      </c>
      <c r="H7" s="13">
        <f>D7*2.8608</f>
        <v>0</v>
      </c>
      <c r="I7" s="14">
        <f>E7*3.0989</f>
        <v>0</v>
      </c>
      <c r="J7" s="14">
        <f>F7*2.7374</f>
        <v>21.8992</v>
      </c>
      <c r="K7" s="15">
        <f>H7+I7+J7</f>
        <v>21.8992</v>
      </c>
      <c r="L7" s="14">
        <f>D7*2.7974</f>
        <v>0</v>
      </c>
      <c r="M7" s="14">
        <f>E7*3.0305</f>
        <v>0</v>
      </c>
      <c r="N7" s="14">
        <f>F7*2.6809</f>
        <v>21.447199999999999</v>
      </c>
      <c r="O7" s="15">
        <f>L7+M7+N7</f>
        <v>21.447199999999999</v>
      </c>
      <c r="P7" s="14">
        <f>D7*2.6023</f>
        <v>0</v>
      </c>
      <c r="Q7" s="14">
        <f>E7*2.9731</f>
        <v>0</v>
      </c>
      <c r="R7" s="14">
        <f>F7*2.5375</f>
        <v>20.3</v>
      </c>
      <c r="S7" s="15">
        <f>P7+Q7+R7</f>
        <v>20.3</v>
      </c>
    </row>
    <row r="8" spans="1:19" ht="15.75">
      <c r="A8" s="56">
        <v>2</v>
      </c>
      <c r="B8" s="16" t="s">
        <v>18</v>
      </c>
      <c r="C8" s="9" t="s">
        <v>19</v>
      </c>
      <c r="D8" s="10"/>
      <c r="E8" s="11"/>
      <c r="F8" s="12">
        <v>17</v>
      </c>
      <c r="G8" s="12">
        <f t="shared" ref="G8:G98" si="0">SUM(D8:F8)</f>
        <v>17</v>
      </c>
      <c r="H8" s="13">
        <f t="shared" ref="H8:H71" si="1">D8*2.8608</f>
        <v>0</v>
      </c>
      <c r="I8" s="14">
        <f t="shared" ref="I8:I71" si="2">E8*3.0989</f>
        <v>0</v>
      </c>
      <c r="J8" s="14">
        <f t="shared" ref="J8:J71" si="3">F8*2.7374</f>
        <v>46.535800000000002</v>
      </c>
      <c r="K8" s="15">
        <f t="shared" ref="K8:K71" si="4">H8+I8+J8</f>
        <v>46.535800000000002</v>
      </c>
      <c r="L8" s="14">
        <f t="shared" ref="L8:L71" si="5">D8*2.7974</f>
        <v>0</v>
      </c>
      <c r="M8" s="14">
        <f t="shared" ref="M8:M71" si="6">E8*3.0305</f>
        <v>0</v>
      </c>
      <c r="N8" s="14">
        <f t="shared" ref="N8:N71" si="7">F8*2.6809</f>
        <v>45.575299999999999</v>
      </c>
      <c r="O8" s="15">
        <f t="shared" ref="O8:O71" si="8">L8+M8+N8</f>
        <v>45.575299999999999</v>
      </c>
      <c r="P8" s="14">
        <f t="shared" ref="P8:P71" si="9">D8*2.6023</f>
        <v>0</v>
      </c>
      <c r="Q8" s="14">
        <f t="shared" ref="Q8:Q71" si="10">E8*2.9731</f>
        <v>0</v>
      </c>
      <c r="R8" s="14">
        <f t="shared" ref="R8:R71" si="11">F8*2.5375</f>
        <v>43.137500000000003</v>
      </c>
      <c r="S8" s="15">
        <f t="shared" ref="S8:S71" si="12">P8+Q8+R8</f>
        <v>43.137500000000003</v>
      </c>
    </row>
    <row r="9" spans="1:19" ht="15.75">
      <c r="A9" s="56">
        <v>3</v>
      </c>
      <c r="B9" s="16" t="s">
        <v>18</v>
      </c>
      <c r="C9" s="9" t="s">
        <v>20</v>
      </c>
      <c r="D9" s="10"/>
      <c r="E9" s="11"/>
      <c r="F9" s="12">
        <v>36</v>
      </c>
      <c r="G9" s="12">
        <f t="shared" si="0"/>
        <v>36</v>
      </c>
      <c r="H9" s="13">
        <f t="shared" si="1"/>
        <v>0</v>
      </c>
      <c r="I9" s="14">
        <f t="shared" si="2"/>
        <v>0</v>
      </c>
      <c r="J9" s="14">
        <f t="shared" si="3"/>
        <v>98.546400000000006</v>
      </c>
      <c r="K9" s="15">
        <f t="shared" si="4"/>
        <v>98.546400000000006</v>
      </c>
      <c r="L9" s="14">
        <f t="shared" si="5"/>
        <v>0</v>
      </c>
      <c r="M9" s="14">
        <f t="shared" si="6"/>
        <v>0</v>
      </c>
      <c r="N9" s="14">
        <f t="shared" si="7"/>
        <v>96.5124</v>
      </c>
      <c r="O9" s="15">
        <f t="shared" si="8"/>
        <v>96.5124</v>
      </c>
      <c r="P9" s="14">
        <f t="shared" si="9"/>
        <v>0</v>
      </c>
      <c r="Q9" s="14">
        <f t="shared" si="10"/>
        <v>0</v>
      </c>
      <c r="R9" s="14">
        <f t="shared" si="11"/>
        <v>91.350000000000009</v>
      </c>
      <c r="S9" s="15">
        <f t="shared" si="12"/>
        <v>91.350000000000009</v>
      </c>
    </row>
    <row r="10" spans="1:19" ht="15.75">
      <c r="A10" s="56">
        <v>4</v>
      </c>
      <c r="B10" s="16" t="s">
        <v>18</v>
      </c>
      <c r="C10" s="9" t="s">
        <v>21</v>
      </c>
      <c r="D10" s="10"/>
      <c r="E10" s="11"/>
      <c r="F10" s="12">
        <v>63</v>
      </c>
      <c r="G10" s="12">
        <f t="shared" si="0"/>
        <v>63</v>
      </c>
      <c r="H10" s="13">
        <f t="shared" si="1"/>
        <v>0</v>
      </c>
      <c r="I10" s="14">
        <f t="shared" si="2"/>
        <v>0</v>
      </c>
      <c r="J10" s="14">
        <f t="shared" si="3"/>
        <v>172.4562</v>
      </c>
      <c r="K10" s="15">
        <f t="shared" si="4"/>
        <v>172.4562</v>
      </c>
      <c r="L10" s="14">
        <f t="shared" si="5"/>
        <v>0</v>
      </c>
      <c r="M10" s="14">
        <f t="shared" si="6"/>
        <v>0</v>
      </c>
      <c r="N10" s="14">
        <f t="shared" si="7"/>
        <v>168.89669999999998</v>
      </c>
      <c r="O10" s="15">
        <f t="shared" si="8"/>
        <v>168.89669999999998</v>
      </c>
      <c r="P10" s="14">
        <f t="shared" si="9"/>
        <v>0</v>
      </c>
      <c r="Q10" s="14">
        <f t="shared" si="10"/>
        <v>0</v>
      </c>
      <c r="R10" s="14">
        <f t="shared" si="11"/>
        <v>159.86250000000001</v>
      </c>
      <c r="S10" s="15">
        <f t="shared" si="12"/>
        <v>159.86250000000001</v>
      </c>
    </row>
    <row r="11" spans="1:19" ht="15.75">
      <c r="A11" s="56">
        <v>5</v>
      </c>
      <c r="B11" s="16" t="s">
        <v>18</v>
      </c>
      <c r="C11" s="9" t="s">
        <v>22</v>
      </c>
      <c r="D11" s="10"/>
      <c r="E11" s="11"/>
      <c r="F11" s="12">
        <v>51</v>
      </c>
      <c r="G11" s="12">
        <f t="shared" si="0"/>
        <v>51</v>
      </c>
      <c r="H11" s="13">
        <f t="shared" si="1"/>
        <v>0</v>
      </c>
      <c r="I11" s="14">
        <f t="shared" si="2"/>
        <v>0</v>
      </c>
      <c r="J11" s="14">
        <f t="shared" si="3"/>
        <v>139.60740000000001</v>
      </c>
      <c r="K11" s="15">
        <f t="shared" si="4"/>
        <v>139.60740000000001</v>
      </c>
      <c r="L11" s="14">
        <f t="shared" si="5"/>
        <v>0</v>
      </c>
      <c r="M11" s="14">
        <f t="shared" si="6"/>
        <v>0</v>
      </c>
      <c r="N11" s="14">
        <f t="shared" si="7"/>
        <v>136.7259</v>
      </c>
      <c r="O11" s="15">
        <f t="shared" si="8"/>
        <v>136.7259</v>
      </c>
      <c r="P11" s="14">
        <f t="shared" si="9"/>
        <v>0</v>
      </c>
      <c r="Q11" s="14">
        <f t="shared" si="10"/>
        <v>0</v>
      </c>
      <c r="R11" s="14">
        <f t="shared" si="11"/>
        <v>129.41249999999999</v>
      </c>
      <c r="S11" s="15">
        <f t="shared" si="12"/>
        <v>129.41249999999999</v>
      </c>
    </row>
    <row r="12" spans="1:19" ht="15.75">
      <c r="A12" s="56">
        <v>6</v>
      </c>
      <c r="B12" s="16" t="s">
        <v>18</v>
      </c>
      <c r="C12" s="9" t="s">
        <v>23</v>
      </c>
      <c r="D12" s="10"/>
      <c r="E12" s="11"/>
      <c r="F12" s="12">
        <v>147</v>
      </c>
      <c r="G12" s="12">
        <f t="shared" si="0"/>
        <v>147</v>
      </c>
      <c r="H12" s="13">
        <f t="shared" si="1"/>
        <v>0</v>
      </c>
      <c r="I12" s="14">
        <f t="shared" si="2"/>
        <v>0</v>
      </c>
      <c r="J12" s="14">
        <f t="shared" si="3"/>
        <v>402.39780000000002</v>
      </c>
      <c r="K12" s="15">
        <f t="shared" si="4"/>
        <v>402.39780000000002</v>
      </c>
      <c r="L12" s="14">
        <f t="shared" si="5"/>
        <v>0</v>
      </c>
      <c r="M12" s="14">
        <f t="shared" si="6"/>
        <v>0</v>
      </c>
      <c r="N12" s="14">
        <f t="shared" si="7"/>
        <v>394.09229999999997</v>
      </c>
      <c r="O12" s="15">
        <f t="shared" si="8"/>
        <v>394.09229999999997</v>
      </c>
      <c r="P12" s="14">
        <f t="shared" si="9"/>
        <v>0</v>
      </c>
      <c r="Q12" s="14">
        <f t="shared" si="10"/>
        <v>0</v>
      </c>
      <c r="R12" s="14">
        <f t="shared" si="11"/>
        <v>373.01249999999999</v>
      </c>
      <c r="S12" s="15">
        <f t="shared" si="12"/>
        <v>373.01249999999999</v>
      </c>
    </row>
    <row r="13" spans="1:19" ht="15.75">
      <c r="A13" s="56">
        <v>7</v>
      </c>
      <c r="B13" s="16" t="s">
        <v>18</v>
      </c>
      <c r="C13" s="9" t="s">
        <v>24</v>
      </c>
      <c r="D13" s="10"/>
      <c r="E13" s="11"/>
      <c r="F13" s="12">
        <v>97</v>
      </c>
      <c r="G13" s="12">
        <f t="shared" si="0"/>
        <v>97</v>
      </c>
      <c r="H13" s="13">
        <f t="shared" si="1"/>
        <v>0</v>
      </c>
      <c r="I13" s="14">
        <f t="shared" si="2"/>
        <v>0</v>
      </c>
      <c r="J13" s="14">
        <f t="shared" si="3"/>
        <v>265.52780000000001</v>
      </c>
      <c r="K13" s="15">
        <f t="shared" si="4"/>
        <v>265.52780000000001</v>
      </c>
      <c r="L13" s="14">
        <f t="shared" si="5"/>
        <v>0</v>
      </c>
      <c r="M13" s="14">
        <f t="shared" si="6"/>
        <v>0</v>
      </c>
      <c r="N13" s="14">
        <f t="shared" si="7"/>
        <v>260.04730000000001</v>
      </c>
      <c r="O13" s="15">
        <f t="shared" si="8"/>
        <v>260.04730000000001</v>
      </c>
      <c r="P13" s="14">
        <f t="shared" si="9"/>
        <v>0</v>
      </c>
      <c r="Q13" s="14">
        <f t="shared" si="10"/>
        <v>0</v>
      </c>
      <c r="R13" s="14">
        <f t="shared" si="11"/>
        <v>246.13750000000002</v>
      </c>
      <c r="S13" s="15">
        <f t="shared" si="12"/>
        <v>246.13750000000002</v>
      </c>
    </row>
    <row r="14" spans="1:19" ht="15.75">
      <c r="A14" s="56">
        <v>8</v>
      </c>
      <c r="B14" s="16" t="s">
        <v>18</v>
      </c>
      <c r="C14" s="9" t="s">
        <v>25</v>
      </c>
      <c r="D14" s="10"/>
      <c r="E14" s="11"/>
      <c r="F14" s="12">
        <v>117</v>
      </c>
      <c r="G14" s="12">
        <f t="shared" si="0"/>
        <v>117</v>
      </c>
      <c r="H14" s="13">
        <f t="shared" si="1"/>
        <v>0</v>
      </c>
      <c r="I14" s="14">
        <f t="shared" si="2"/>
        <v>0</v>
      </c>
      <c r="J14" s="14">
        <f t="shared" si="3"/>
        <v>320.2758</v>
      </c>
      <c r="K14" s="15">
        <f t="shared" si="4"/>
        <v>320.2758</v>
      </c>
      <c r="L14" s="14">
        <f t="shared" si="5"/>
        <v>0</v>
      </c>
      <c r="M14" s="14">
        <f t="shared" si="6"/>
        <v>0</v>
      </c>
      <c r="N14" s="14">
        <f t="shared" si="7"/>
        <v>313.6653</v>
      </c>
      <c r="O14" s="15">
        <f t="shared" si="8"/>
        <v>313.6653</v>
      </c>
      <c r="P14" s="14">
        <f t="shared" si="9"/>
        <v>0</v>
      </c>
      <c r="Q14" s="14">
        <f t="shared" si="10"/>
        <v>0</v>
      </c>
      <c r="R14" s="14">
        <f t="shared" si="11"/>
        <v>296.88749999999999</v>
      </c>
      <c r="S14" s="15">
        <f t="shared" si="12"/>
        <v>296.88749999999999</v>
      </c>
    </row>
    <row r="15" spans="1:19" ht="15.75">
      <c r="A15" s="56">
        <v>9</v>
      </c>
      <c r="B15" s="16" t="s">
        <v>26</v>
      </c>
      <c r="C15" s="9" t="s">
        <v>27</v>
      </c>
      <c r="D15" s="10"/>
      <c r="E15" s="11"/>
      <c r="F15" s="12">
        <v>75</v>
      </c>
      <c r="G15" s="12">
        <f t="shared" si="0"/>
        <v>75</v>
      </c>
      <c r="H15" s="13">
        <f t="shared" si="1"/>
        <v>0</v>
      </c>
      <c r="I15" s="14">
        <f t="shared" si="2"/>
        <v>0</v>
      </c>
      <c r="J15" s="14">
        <f t="shared" si="3"/>
        <v>205.30500000000001</v>
      </c>
      <c r="K15" s="15">
        <f t="shared" si="4"/>
        <v>205.30500000000001</v>
      </c>
      <c r="L15" s="14">
        <f t="shared" si="5"/>
        <v>0</v>
      </c>
      <c r="M15" s="14">
        <f t="shared" si="6"/>
        <v>0</v>
      </c>
      <c r="N15" s="14">
        <f t="shared" si="7"/>
        <v>201.0675</v>
      </c>
      <c r="O15" s="15">
        <f t="shared" si="8"/>
        <v>201.0675</v>
      </c>
      <c r="P15" s="14">
        <f t="shared" si="9"/>
        <v>0</v>
      </c>
      <c r="Q15" s="14">
        <f t="shared" si="10"/>
        <v>0</v>
      </c>
      <c r="R15" s="14">
        <f t="shared" si="11"/>
        <v>190.3125</v>
      </c>
      <c r="S15" s="15">
        <f t="shared" si="12"/>
        <v>190.3125</v>
      </c>
    </row>
    <row r="16" spans="1:19" ht="15.75">
      <c r="A16" s="56">
        <v>10</v>
      </c>
      <c r="B16" s="16" t="s">
        <v>18</v>
      </c>
      <c r="C16" s="9" t="s">
        <v>28</v>
      </c>
      <c r="D16" s="10">
        <v>11</v>
      </c>
      <c r="E16" s="11"/>
      <c r="F16" s="12">
        <v>8</v>
      </c>
      <c r="G16" s="12">
        <f t="shared" si="0"/>
        <v>19</v>
      </c>
      <c r="H16" s="13">
        <f t="shared" si="1"/>
        <v>31.468799999999998</v>
      </c>
      <c r="I16" s="14">
        <f t="shared" si="2"/>
        <v>0</v>
      </c>
      <c r="J16" s="14">
        <f t="shared" si="3"/>
        <v>21.8992</v>
      </c>
      <c r="K16" s="15">
        <f t="shared" si="4"/>
        <v>53.367999999999995</v>
      </c>
      <c r="L16" s="14">
        <f t="shared" si="5"/>
        <v>30.7714</v>
      </c>
      <c r="M16" s="14">
        <f t="shared" si="6"/>
        <v>0</v>
      </c>
      <c r="N16" s="14">
        <f t="shared" si="7"/>
        <v>21.447199999999999</v>
      </c>
      <c r="O16" s="15">
        <f t="shared" si="8"/>
        <v>52.218599999999995</v>
      </c>
      <c r="P16" s="14">
        <f t="shared" si="9"/>
        <v>28.625299999999999</v>
      </c>
      <c r="Q16" s="14">
        <f t="shared" si="10"/>
        <v>0</v>
      </c>
      <c r="R16" s="14">
        <f t="shared" si="11"/>
        <v>20.3</v>
      </c>
      <c r="S16" s="15">
        <f t="shared" si="12"/>
        <v>48.9253</v>
      </c>
    </row>
    <row r="17" spans="1:19" ht="33.75">
      <c r="A17" s="56">
        <v>11</v>
      </c>
      <c r="B17" s="16" t="s">
        <v>18</v>
      </c>
      <c r="C17" s="9" t="s">
        <v>29</v>
      </c>
      <c r="D17" s="10"/>
      <c r="E17" s="11">
        <v>10.8</v>
      </c>
      <c r="F17" s="12">
        <v>2.5</v>
      </c>
      <c r="G17" s="12">
        <f t="shared" si="0"/>
        <v>13.3</v>
      </c>
      <c r="H17" s="13">
        <f t="shared" si="1"/>
        <v>0</v>
      </c>
      <c r="I17" s="14">
        <f t="shared" si="2"/>
        <v>33.468119999999999</v>
      </c>
      <c r="J17" s="14">
        <f t="shared" si="3"/>
        <v>6.8435000000000006</v>
      </c>
      <c r="K17" s="15">
        <f t="shared" si="4"/>
        <v>40.311619999999998</v>
      </c>
      <c r="L17" s="14">
        <f t="shared" si="5"/>
        <v>0</v>
      </c>
      <c r="M17" s="14">
        <f t="shared" si="6"/>
        <v>32.729400000000005</v>
      </c>
      <c r="N17" s="14">
        <f t="shared" si="7"/>
        <v>6.7022499999999994</v>
      </c>
      <c r="O17" s="15">
        <f t="shared" si="8"/>
        <v>39.431650000000005</v>
      </c>
      <c r="P17" s="14">
        <f t="shared" si="9"/>
        <v>0</v>
      </c>
      <c r="Q17" s="14">
        <f t="shared" si="10"/>
        <v>32.109480000000005</v>
      </c>
      <c r="R17" s="14">
        <f t="shared" si="11"/>
        <v>6.34375</v>
      </c>
      <c r="S17" s="15">
        <f t="shared" si="12"/>
        <v>38.453230000000005</v>
      </c>
    </row>
    <row r="18" spans="1:19" ht="15.75">
      <c r="A18" s="56">
        <v>12</v>
      </c>
      <c r="B18" s="16" t="s">
        <v>18</v>
      </c>
      <c r="C18" s="9" t="s">
        <v>30</v>
      </c>
      <c r="D18" s="10">
        <v>28</v>
      </c>
      <c r="E18" s="11"/>
      <c r="F18" s="12">
        <v>8</v>
      </c>
      <c r="G18" s="12">
        <f t="shared" si="0"/>
        <v>36</v>
      </c>
      <c r="H18" s="13">
        <f t="shared" si="1"/>
        <v>80.102399999999989</v>
      </c>
      <c r="I18" s="14">
        <f t="shared" si="2"/>
        <v>0</v>
      </c>
      <c r="J18" s="14">
        <f t="shared" si="3"/>
        <v>21.8992</v>
      </c>
      <c r="K18" s="15">
        <f t="shared" si="4"/>
        <v>102.0016</v>
      </c>
      <c r="L18" s="14">
        <f t="shared" si="5"/>
        <v>78.327200000000005</v>
      </c>
      <c r="M18" s="14">
        <f t="shared" si="6"/>
        <v>0</v>
      </c>
      <c r="N18" s="14">
        <f t="shared" si="7"/>
        <v>21.447199999999999</v>
      </c>
      <c r="O18" s="15">
        <f t="shared" si="8"/>
        <v>99.7744</v>
      </c>
      <c r="P18" s="14">
        <f t="shared" si="9"/>
        <v>72.864400000000003</v>
      </c>
      <c r="Q18" s="14">
        <f t="shared" si="10"/>
        <v>0</v>
      </c>
      <c r="R18" s="14">
        <f t="shared" si="11"/>
        <v>20.3</v>
      </c>
      <c r="S18" s="15">
        <f t="shared" si="12"/>
        <v>93.164400000000001</v>
      </c>
    </row>
    <row r="19" spans="1:19" ht="15.75">
      <c r="A19" s="56">
        <v>13</v>
      </c>
      <c r="B19" s="16" t="s">
        <v>18</v>
      </c>
      <c r="C19" s="9" t="s">
        <v>31</v>
      </c>
      <c r="D19" s="10">
        <v>40</v>
      </c>
      <c r="E19" s="11"/>
      <c r="F19" s="12">
        <v>8</v>
      </c>
      <c r="G19" s="12">
        <f t="shared" si="0"/>
        <v>48</v>
      </c>
      <c r="H19" s="13">
        <f t="shared" si="1"/>
        <v>114.43199999999999</v>
      </c>
      <c r="I19" s="14">
        <f t="shared" si="2"/>
        <v>0</v>
      </c>
      <c r="J19" s="14">
        <f t="shared" si="3"/>
        <v>21.8992</v>
      </c>
      <c r="K19" s="15">
        <f t="shared" si="4"/>
        <v>136.3312</v>
      </c>
      <c r="L19" s="14">
        <f t="shared" si="5"/>
        <v>111.896</v>
      </c>
      <c r="M19" s="14">
        <f t="shared" si="6"/>
        <v>0</v>
      </c>
      <c r="N19" s="14">
        <f t="shared" si="7"/>
        <v>21.447199999999999</v>
      </c>
      <c r="O19" s="15">
        <f t="shared" si="8"/>
        <v>133.3432</v>
      </c>
      <c r="P19" s="14">
        <f t="shared" si="9"/>
        <v>104.092</v>
      </c>
      <c r="Q19" s="14">
        <f t="shared" si="10"/>
        <v>0</v>
      </c>
      <c r="R19" s="14">
        <f t="shared" si="11"/>
        <v>20.3</v>
      </c>
      <c r="S19" s="15">
        <f t="shared" si="12"/>
        <v>124.392</v>
      </c>
    </row>
    <row r="20" spans="1:19" ht="15.75">
      <c r="A20" s="56">
        <v>14</v>
      </c>
      <c r="B20" s="16" t="s">
        <v>18</v>
      </c>
      <c r="C20" s="9" t="s">
        <v>32</v>
      </c>
      <c r="D20" s="10"/>
      <c r="E20" s="11"/>
      <c r="F20" s="12">
        <v>58</v>
      </c>
      <c r="G20" s="12">
        <f t="shared" si="0"/>
        <v>58</v>
      </c>
      <c r="H20" s="13">
        <f t="shared" si="1"/>
        <v>0</v>
      </c>
      <c r="I20" s="14">
        <f t="shared" si="2"/>
        <v>0</v>
      </c>
      <c r="J20" s="14">
        <f t="shared" si="3"/>
        <v>158.76920000000001</v>
      </c>
      <c r="K20" s="15">
        <f t="shared" si="4"/>
        <v>158.76920000000001</v>
      </c>
      <c r="L20" s="14">
        <f t="shared" si="5"/>
        <v>0</v>
      </c>
      <c r="M20" s="14">
        <f t="shared" si="6"/>
        <v>0</v>
      </c>
      <c r="N20" s="14">
        <f t="shared" si="7"/>
        <v>155.4922</v>
      </c>
      <c r="O20" s="15">
        <f t="shared" si="8"/>
        <v>155.4922</v>
      </c>
      <c r="P20" s="14">
        <f t="shared" si="9"/>
        <v>0</v>
      </c>
      <c r="Q20" s="14">
        <f t="shared" si="10"/>
        <v>0</v>
      </c>
      <c r="R20" s="14">
        <f t="shared" si="11"/>
        <v>147.17500000000001</v>
      </c>
      <c r="S20" s="15">
        <f t="shared" si="12"/>
        <v>147.17500000000001</v>
      </c>
    </row>
    <row r="21" spans="1:19" ht="15.75">
      <c r="A21" s="56">
        <v>15</v>
      </c>
      <c r="B21" s="16" t="s">
        <v>18</v>
      </c>
      <c r="C21" s="9" t="s">
        <v>33</v>
      </c>
      <c r="D21" s="10"/>
      <c r="E21" s="11"/>
      <c r="F21" s="12">
        <v>119</v>
      </c>
      <c r="G21" s="12">
        <f t="shared" si="0"/>
        <v>119</v>
      </c>
      <c r="H21" s="13">
        <f t="shared" si="1"/>
        <v>0</v>
      </c>
      <c r="I21" s="14">
        <f t="shared" si="2"/>
        <v>0</v>
      </c>
      <c r="J21" s="14">
        <f t="shared" si="3"/>
        <v>325.75060000000002</v>
      </c>
      <c r="K21" s="15">
        <f t="shared" si="4"/>
        <v>325.75060000000002</v>
      </c>
      <c r="L21" s="14">
        <f t="shared" si="5"/>
        <v>0</v>
      </c>
      <c r="M21" s="14">
        <f t="shared" si="6"/>
        <v>0</v>
      </c>
      <c r="N21" s="14">
        <f t="shared" si="7"/>
        <v>319.02709999999996</v>
      </c>
      <c r="O21" s="15">
        <f t="shared" si="8"/>
        <v>319.02709999999996</v>
      </c>
      <c r="P21" s="14">
        <f t="shared" si="9"/>
        <v>0</v>
      </c>
      <c r="Q21" s="14">
        <f t="shared" si="10"/>
        <v>0</v>
      </c>
      <c r="R21" s="14">
        <f t="shared" si="11"/>
        <v>301.96250000000003</v>
      </c>
      <c r="S21" s="15">
        <f t="shared" si="12"/>
        <v>301.96250000000003</v>
      </c>
    </row>
    <row r="22" spans="1:19" ht="15.75">
      <c r="A22" s="56">
        <v>16</v>
      </c>
      <c r="B22" s="16" t="s">
        <v>18</v>
      </c>
      <c r="C22" s="9" t="s">
        <v>34</v>
      </c>
      <c r="D22" s="10"/>
      <c r="E22" s="11"/>
      <c r="F22" s="12">
        <v>23</v>
      </c>
      <c r="G22" s="12">
        <f t="shared" si="0"/>
        <v>23</v>
      </c>
      <c r="H22" s="13">
        <f t="shared" si="1"/>
        <v>0</v>
      </c>
      <c r="I22" s="14">
        <f t="shared" si="2"/>
        <v>0</v>
      </c>
      <c r="J22" s="14">
        <f t="shared" si="3"/>
        <v>62.9602</v>
      </c>
      <c r="K22" s="15">
        <f t="shared" si="4"/>
        <v>62.9602</v>
      </c>
      <c r="L22" s="14">
        <f t="shared" si="5"/>
        <v>0</v>
      </c>
      <c r="M22" s="14">
        <f t="shared" si="6"/>
        <v>0</v>
      </c>
      <c r="N22" s="14">
        <f t="shared" si="7"/>
        <v>61.660699999999999</v>
      </c>
      <c r="O22" s="15">
        <f t="shared" si="8"/>
        <v>61.660699999999999</v>
      </c>
      <c r="P22" s="14">
        <f t="shared" si="9"/>
        <v>0</v>
      </c>
      <c r="Q22" s="14">
        <f t="shared" si="10"/>
        <v>0</v>
      </c>
      <c r="R22" s="14">
        <f t="shared" si="11"/>
        <v>58.362500000000004</v>
      </c>
      <c r="S22" s="15">
        <f t="shared" si="12"/>
        <v>58.362500000000004</v>
      </c>
    </row>
    <row r="23" spans="1:19" ht="15.75">
      <c r="A23" s="56">
        <v>17</v>
      </c>
      <c r="B23" s="16" t="s">
        <v>18</v>
      </c>
      <c r="C23" s="9" t="s">
        <v>35</v>
      </c>
      <c r="D23" s="10"/>
      <c r="E23" s="11"/>
      <c r="F23" s="12">
        <v>34</v>
      </c>
      <c r="G23" s="12">
        <f t="shared" si="0"/>
        <v>34</v>
      </c>
      <c r="H23" s="13">
        <f t="shared" si="1"/>
        <v>0</v>
      </c>
      <c r="I23" s="14">
        <f t="shared" si="2"/>
        <v>0</v>
      </c>
      <c r="J23" s="14">
        <f t="shared" si="3"/>
        <v>93.071600000000004</v>
      </c>
      <c r="K23" s="15">
        <f t="shared" si="4"/>
        <v>93.071600000000004</v>
      </c>
      <c r="L23" s="14">
        <f t="shared" si="5"/>
        <v>0</v>
      </c>
      <c r="M23" s="14">
        <f t="shared" si="6"/>
        <v>0</v>
      </c>
      <c r="N23" s="14">
        <f t="shared" si="7"/>
        <v>91.150599999999997</v>
      </c>
      <c r="O23" s="15">
        <f t="shared" si="8"/>
        <v>91.150599999999997</v>
      </c>
      <c r="P23" s="14">
        <f t="shared" si="9"/>
        <v>0</v>
      </c>
      <c r="Q23" s="14">
        <f t="shared" si="10"/>
        <v>0</v>
      </c>
      <c r="R23" s="14">
        <f t="shared" si="11"/>
        <v>86.275000000000006</v>
      </c>
      <c r="S23" s="15">
        <f t="shared" si="12"/>
        <v>86.275000000000006</v>
      </c>
    </row>
    <row r="24" spans="1:19" ht="15.75">
      <c r="A24" s="56">
        <v>18</v>
      </c>
      <c r="B24" s="16" t="s">
        <v>18</v>
      </c>
      <c r="C24" s="9" t="s">
        <v>36</v>
      </c>
      <c r="D24" s="10"/>
      <c r="E24" s="11"/>
      <c r="F24" s="12">
        <v>18</v>
      </c>
      <c r="G24" s="12">
        <f t="shared" si="0"/>
        <v>18</v>
      </c>
      <c r="H24" s="13">
        <f t="shared" si="1"/>
        <v>0</v>
      </c>
      <c r="I24" s="14">
        <f t="shared" si="2"/>
        <v>0</v>
      </c>
      <c r="J24" s="14">
        <f t="shared" si="3"/>
        <v>49.273200000000003</v>
      </c>
      <c r="K24" s="15">
        <f t="shared" si="4"/>
        <v>49.273200000000003</v>
      </c>
      <c r="L24" s="14">
        <f t="shared" si="5"/>
        <v>0</v>
      </c>
      <c r="M24" s="14">
        <f t="shared" si="6"/>
        <v>0</v>
      </c>
      <c r="N24" s="14">
        <f t="shared" si="7"/>
        <v>48.2562</v>
      </c>
      <c r="O24" s="15">
        <f t="shared" si="8"/>
        <v>48.2562</v>
      </c>
      <c r="P24" s="14">
        <f t="shared" si="9"/>
        <v>0</v>
      </c>
      <c r="Q24" s="14">
        <f t="shared" si="10"/>
        <v>0</v>
      </c>
      <c r="R24" s="14">
        <f t="shared" si="11"/>
        <v>45.675000000000004</v>
      </c>
      <c r="S24" s="15">
        <f t="shared" si="12"/>
        <v>45.675000000000004</v>
      </c>
    </row>
    <row r="25" spans="1:19" ht="15.75">
      <c r="A25" s="56">
        <v>19</v>
      </c>
      <c r="B25" s="16" t="s">
        <v>18</v>
      </c>
      <c r="C25" s="9" t="s">
        <v>196</v>
      </c>
      <c r="D25" s="10"/>
      <c r="E25" s="11">
        <v>3</v>
      </c>
      <c r="F25" s="12">
        <v>8</v>
      </c>
      <c r="G25" s="12"/>
      <c r="H25" s="13">
        <f t="shared" si="1"/>
        <v>0</v>
      </c>
      <c r="I25" s="14">
        <f t="shared" si="2"/>
        <v>9.2966999999999995</v>
      </c>
      <c r="J25" s="14">
        <f t="shared" si="3"/>
        <v>21.8992</v>
      </c>
      <c r="K25" s="15">
        <f t="shared" si="4"/>
        <v>31.195900000000002</v>
      </c>
      <c r="L25" s="14">
        <f t="shared" si="5"/>
        <v>0</v>
      </c>
      <c r="M25" s="14">
        <f t="shared" si="6"/>
        <v>9.0914999999999999</v>
      </c>
      <c r="N25" s="14">
        <f t="shared" si="7"/>
        <v>21.447199999999999</v>
      </c>
      <c r="O25" s="15">
        <f t="shared" si="8"/>
        <v>30.538699999999999</v>
      </c>
      <c r="P25" s="14">
        <f t="shared" si="9"/>
        <v>0</v>
      </c>
      <c r="Q25" s="14">
        <f t="shared" si="10"/>
        <v>8.9192999999999998</v>
      </c>
      <c r="R25" s="14">
        <f t="shared" si="11"/>
        <v>20.3</v>
      </c>
      <c r="S25" s="15">
        <f t="shared" si="12"/>
        <v>29.2193</v>
      </c>
    </row>
    <row r="26" spans="1:19" ht="15.75">
      <c r="A26" s="56">
        <v>20</v>
      </c>
      <c r="B26" s="16" t="s">
        <v>18</v>
      </c>
      <c r="C26" s="9" t="s">
        <v>37</v>
      </c>
      <c r="D26" s="10"/>
      <c r="E26" s="11"/>
      <c r="F26" s="12">
        <v>38</v>
      </c>
      <c r="G26" s="12">
        <f t="shared" si="0"/>
        <v>38</v>
      </c>
      <c r="H26" s="13">
        <f t="shared" si="1"/>
        <v>0</v>
      </c>
      <c r="I26" s="14">
        <f t="shared" si="2"/>
        <v>0</v>
      </c>
      <c r="J26" s="14">
        <f t="shared" si="3"/>
        <v>104.02120000000001</v>
      </c>
      <c r="K26" s="15">
        <f t="shared" si="4"/>
        <v>104.02120000000001</v>
      </c>
      <c r="L26" s="14">
        <f t="shared" si="5"/>
        <v>0</v>
      </c>
      <c r="M26" s="14">
        <f t="shared" si="6"/>
        <v>0</v>
      </c>
      <c r="N26" s="14">
        <f t="shared" si="7"/>
        <v>101.87419999999999</v>
      </c>
      <c r="O26" s="15">
        <f t="shared" si="8"/>
        <v>101.87419999999999</v>
      </c>
      <c r="P26" s="14">
        <f t="shared" si="9"/>
        <v>0</v>
      </c>
      <c r="Q26" s="14">
        <f t="shared" si="10"/>
        <v>0</v>
      </c>
      <c r="R26" s="14">
        <f t="shared" si="11"/>
        <v>96.424999999999997</v>
      </c>
      <c r="S26" s="15">
        <f t="shared" si="12"/>
        <v>96.424999999999997</v>
      </c>
    </row>
    <row r="27" spans="1:19" ht="15.75">
      <c r="A27" s="56">
        <v>21</v>
      </c>
      <c r="B27" s="16" t="s">
        <v>18</v>
      </c>
      <c r="C27" s="9" t="s">
        <v>38</v>
      </c>
      <c r="D27" s="10"/>
      <c r="E27" s="11"/>
      <c r="F27" s="12">
        <v>58</v>
      </c>
      <c r="G27" s="12">
        <f t="shared" si="0"/>
        <v>58</v>
      </c>
      <c r="H27" s="13">
        <f t="shared" si="1"/>
        <v>0</v>
      </c>
      <c r="I27" s="14">
        <f t="shared" si="2"/>
        <v>0</v>
      </c>
      <c r="J27" s="14">
        <f t="shared" si="3"/>
        <v>158.76920000000001</v>
      </c>
      <c r="K27" s="15">
        <f t="shared" si="4"/>
        <v>158.76920000000001</v>
      </c>
      <c r="L27" s="14">
        <f t="shared" si="5"/>
        <v>0</v>
      </c>
      <c r="M27" s="14">
        <f t="shared" si="6"/>
        <v>0</v>
      </c>
      <c r="N27" s="14">
        <f t="shared" si="7"/>
        <v>155.4922</v>
      </c>
      <c r="O27" s="15">
        <f t="shared" si="8"/>
        <v>155.4922</v>
      </c>
      <c r="P27" s="14">
        <f t="shared" si="9"/>
        <v>0</v>
      </c>
      <c r="Q27" s="14">
        <f t="shared" si="10"/>
        <v>0</v>
      </c>
      <c r="R27" s="14">
        <f t="shared" si="11"/>
        <v>147.17500000000001</v>
      </c>
      <c r="S27" s="15">
        <f t="shared" si="12"/>
        <v>147.17500000000001</v>
      </c>
    </row>
    <row r="28" spans="1:19" ht="15.75">
      <c r="A28" s="56">
        <v>22</v>
      </c>
      <c r="B28" s="16" t="s">
        <v>18</v>
      </c>
      <c r="C28" s="9" t="s">
        <v>39</v>
      </c>
      <c r="D28" s="10"/>
      <c r="E28" s="11"/>
      <c r="F28" s="12">
        <v>67</v>
      </c>
      <c r="G28" s="12">
        <f t="shared" si="0"/>
        <v>67</v>
      </c>
      <c r="H28" s="13">
        <f t="shared" si="1"/>
        <v>0</v>
      </c>
      <c r="I28" s="14">
        <f t="shared" si="2"/>
        <v>0</v>
      </c>
      <c r="J28" s="14">
        <f t="shared" si="3"/>
        <v>183.4058</v>
      </c>
      <c r="K28" s="15">
        <f t="shared" si="4"/>
        <v>183.4058</v>
      </c>
      <c r="L28" s="14">
        <f t="shared" si="5"/>
        <v>0</v>
      </c>
      <c r="M28" s="14">
        <f t="shared" si="6"/>
        <v>0</v>
      </c>
      <c r="N28" s="14">
        <f t="shared" si="7"/>
        <v>179.62029999999999</v>
      </c>
      <c r="O28" s="15">
        <f t="shared" si="8"/>
        <v>179.62029999999999</v>
      </c>
      <c r="P28" s="14">
        <f t="shared" si="9"/>
        <v>0</v>
      </c>
      <c r="Q28" s="14">
        <f t="shared" si="10"/>
        <v>0</v>
      </c>
      <c r="R28" s="14">
        <f t="shared" si="11"/>
        <v>170.01250000000002</v>
      </c>
      <c r="S28" s="15">
        <f t="shared" si="12"/>
        <v>170.01250000000002</v>
      </c>
    </row>
    <row r="29" spans="1:19" ht="15.75">
      <c r="A29" s="56">
        <v>23</v>
      </c>
      <c r="B29" s="16" t="s">
        <v>18</v>
      </c>
      <c r="C29" s="9" t="s">
        <v>40</v>
      </c>
      <c r="D29" s="10"/>
      <c r="E29" s="11"/>
      <c r="F29" s="12">
        <v>83</v>
      </c>
      <c r="G29" s="12">
        <f t="shared" si="0"/>
        <v>83</v>
      </c>
      <c r="H29" s="13">
        <f t="shared" si="1"/>
        <v>0</v>
      </c>
      <c r="I29" s="14">
        <f t="shared" si="2"/>
        <v>0</v>
      </c>
      <c r="J29" s="14">
        <f t="shared" si="3"/>
        <v>227.20420000000001</v>
      </c>
      <c r="K29" s="15">
        <f t="shared" si="4"/>
        <v>227.20420000000001</v>
      </c>
      <c r="L29" s="14">
        <f t="shared" si="5"/>
        <v>0</v>
      </c>
      <c r="M29" s="14">
        <f t="shared" si="6"/>
        <v>0</v>
      </c>
      <c r="N29" s="14">
        <f t="shared" si="7"/>
        <v>222.51469999999998</v>
      </c>
      <c r="O29" s="15">
        <f t="shared" si="8"/>
        <v>222.51469999999998</v>
      </c>
      <c r="P29" s="14">
        <f t="shared" si="9"/>
        <v>0</v>
      </c>
      <c r="Q29" s="14">
        <f t="shared" si="10"/>
        <v>0</v>
      </c>
      <c r="R29" s="14">
        <f t="shared" si="11"/>
        <v>210.61250000000001</v>
      </c>
      <c r="S29" s="15">
        <f t="shared" si="12"/>
        <v>210.61250000000001</v>
      </c>
    </row>
    <row r="30" spans="1:19" ht="15.75">
      <c r="A30" s="56">
        <v>24</v>
      </c>
      <c r="B30" s="16" t="s">
        <v>18</v>
      </c>
      <c r="C30" s="9" t="s">
        <v>41</v>
      </c>
      <c r="D30" s="10"/>
      <c r="E30" s="11"/>
      <c r="F30" s="12">
        <v>116</v>
      </c>
      <c r="G30" s="12">
        <f t="shared" si="0"/>
        <v>116</v>
      </c>
      <c r="H30" s="13">
        <f t="shared" si="1"/>
        <v>0</v>
      </c>
      <c r="I30" s="14">
        <f t="shared" si="2"/>
        <v>0</v>
      </c>
      <c r="J30" s="14">
        <f t="shared" si="3"/>
        <v>317.53840000000002</v>
      </c>
      <c r="K30" s="15">
        <f t="shared" si="4"/>
        <v>317.53840000000002</v>
      </c>
      <c r="L30" s="14">
        <f t="shared" si="5"/>
        <v>0</v>
      </c>
      <c r="M30" s="14">
        <f t="shared" si="6"/>
        <v>0</v>
      </c>
      <c r="N30" s="14">
        <f t="shared" si="7"/>
        <v>310.98439999999999</v>
      </c>
      <c r="O30" s="15">
        <f t="shared" si="8"/>
        <v>310.98439999999999</v>
      </c>
      <c r="P30" s="14">
        <f t="shared" si="9"/>
        <v>0</v>
      </c>
      <c r="Q30" s="14">
        <f t="shared" si="10"/>
        <v>0</v>
      </c>
      <c r="R30" s="14">
        <f t="shared" si="11"/>
        <v>294.35000000000002</v>
      </c>
      <c r="S30" s="15">
        <f t="shared" si="12"/>
        <v>294.35000000000002</v>
      </c>
    </row>
    <row r="31" spans="1:19" ht="15.75">
      <c r="A31" s="56">
        <v>25</v>
      </c>
      <c r="B31" s="16" t="s">
        <v>18</v>
      </c>
      <c r="C31" s="9" t="s">
        <v>133</v>
      </c>
      <c r="D31" s="10"/>
      <c r="E31" s="11"/>
      <c r="F31" s="12">
        <v>160</v>
      </c>
      <c r="G31" s="12">
        <f t="shared" si="0"/>
        <v>160</v>
      </c>
      <c r="H31" s="13">
        <f t="shared" si="1"/>
        <v>0</v>
      </c>
      <c r="I31" s="14">
        <f t="shared" si="2"/>
        <v>0</v>
      </c>
      <c r="J31" s="14">
        <f t="shared" si="3"/>
        <v>437.98400000000004</v>
      </c>
      <c r="K31" s="15">
        <f t="shared" si="4"/>
        <v>437.98400000000004</v>
      </c>
      <c r="L31" s="14">
        <f t="shared" si="5"/>
        <v>0</v>
      </c>
      <c r="M31" s="14">
        <f t="shared" si="6"/>
        <v>0</v>
      </c>
      <c r="N31" s="14">
        <f t="shared" si="7"/>
        <v>428.94399999999996</v>
      </c>
      <c r="O31" s="15">
        <f t="shared" si="8"/>
        <v>428.94399999999996</v>
      </c>
      <c r="P31" s="14">
        <f t="shared" si="9"/>
        <v>0</v>
      </c>
      <c r="Q31" s="14">
        <f t="shared" si="10"/>
        <v>0</v>
      </c>
      <c r="R31" s="14">
        <f t="shared" si="11"/>
        <v>406</v>
      </c>
      <c r="S31" s="15">
        <f t="shared" si="12"/>
        <v>406</v>
      </c>
    </row>
    <row r="32" spans="1:19" ht="15.75">
      <c r="A32" s="56">
        <v>26</v>
      </c>
      <c r="B32" s="16" t="s">
        <v>42</v>
      </c>
      <c r="C32" s="9" t="s">
        <v>43</v>
      </c>
      <c r="D32" s="10">
        <v>49</v>
      </c>
      <c r="E32" s="11"/>
      <c r="F32" s="12">
        <v>8</v>
      </c>
      <c r="G32" s="12">
        <f t="shared" si="0"/>
        <v>57</v>
      </c>
      <c r="H32" s="13">
        <f t="shared" si="1"/>
        <v>140.17919999999998</v>
      </c>
      <c r="I32" s="14">
        <f t="shared" si="2"/>
        <v>0</v>
      </c>
      <c r="J32" s="14">
        <f t="shared" si="3"/>
        <v>21.8992</v>
      </c>
      <c r="K32" s="15">
        <f t="shared" si="4"/>
        <v>162.07839999999999</v>
      </c>
      <c r="L32" s="14">
        <f t="shared" si="5"/>
        <v>137.07259999999999</v>
      </c>
      <c r="M32" s="14">
        <f t="shared" si="6"/>
        <v>0</v>
      </c>
      <c r="N32" s="14">
        <f t="shared" si="7"/>
        <v>21.447199999999999</v>
      </c>
      <c r="O32" s="15">
        <f t="shared" si="8"/>
        <v>158.5198</v>
      </c>
      <c r="P32" s="14">
        <f t="shared" si="9"/>
        <v>127.51270000000001</v>
      </c>
      <c r="Q32" s="14">
        <f t="shared" si="10"/>
        <v>0</v>
      </c>
      <c r="R32" s="14">
        <f t="shared" si="11"/>
        <v>20.3</v>
      </c>
      <c r="S32" s="15">
        <f t="shared" si="12"/>
        <v>147.81270000000001</v>
      </c>
    </row>
    <row r="33" spans="1:19" ht="15.75">
      <c r="A33" s="56">
        <v>27</v>
      </c>
      <c r="B33" s="16"/>
      <c r="C33" s="9" t="s">
        <v>44</v>
      </c>
      <c r="D33" s="10">
        <v>68</v>
      </c>
      <c r="E33" s="11"/>
      <c r="F33" s="12">
        <v>8</v>
      </c>
      <c r="G33" s="12">
        <f t="shared" si="0"/>
        <v>76</v>
      </c>
      <c r="H33" s="13">
        <f t="shared" si="1"/>
        <v>194.53439999999998</v>
      </c>
      <c r="I33" s="14">
        <f t="shared" si="2"/>
        <v>0</v>
      </c>
      <c r="J33" s="14">
        <f t="shared" si="3"/>
        <v>21.8992</v>
      </c>
      <c r="K33" s="15">
        <f t="shared" si="4"/>
        <v>216.43359999999998</v>
      </c>
      <c r="L33" s="14">
        <f t="shared" si="5"/>
        <v>190.22320000000002</v>
      </c>
      <c r="M33" s="14">
        <f t="shared" si="6"/>
        <v>0</v>
      </c>
      <c r="N33" s="14">
        <f t="shared" si="7"/>
        <v>21.447199999999999</v>
      </c>
      <c r="O33" s="15">
        <f t="shared" si="8"/>
        <v>211.67040000000003</v>
      </c>
      <c r="P33" s="14">
        <f t="shared" si="9"/>
        <v>176.9564</v>
      </c>
      <c r="Q33" s="14">
        <f t="shared" si="10"/>
        <v>0</v>
      </c>
      <c r="R33" s="14">
        <f t="shared" si="11"/>
        <v>20.3</v>
      </c>
      <c r="S33" s="15">
        <f t="shared" si="12"/>
        <v>197.25640000000001</v>
      </c>
    </row>
    <row r="34" spans="1:19" ht="15.75">
      <c r="A34" s="56">
        <v>28</v>
      </c>
      <c r="B34" s="16" t="s">
        <v>42</v>
      </c>
      <c r="C34" s="9" t="s">
        <v>45</v>
      </c>
      <c r="D34" s="10">
        <v>49</v>
      </c>
      <c r="E34" s="11"/>
      <c r="F34" s="12">
        <v>99</v>
      </c>
      <c r="G34" s="12">
        <f t="shared" si="0"/>
        <v>148</v>
      </c>
      <c r="H34" s="13">
        <f t="shared" si="1"/>
        <v>140.17919999999998</v>
      </c>
      <c r="I34" s="14">
        <f t="shared" si="2"/>
        <v>0</v>
      </c>
      <c r="J34" s="14">
        <f t="shared" si="3"/>
        <v>271.00260000000003</v>
      </c>
      <c r="K34" s="15">
        <f t="shared" si="4"/>
        <v>411.18180000000001</v>
      </c>
      <c r="L34" s="14">
        <f t="shared" si="5"/>
        <v>137.07259999999999</v>
      </c>
      <c r="M34" s="14">
        <f t="shared" si="6"/>
        <v>0</v>
      </c>
      <c r="N34" s="14">
        <f t="shared" si="7"/>
        <v>265.40909999999997</v>
      </c>
      <c r="O34" s="15">
        <f t="shared" si="8"/>
        <v>402.48169999999993</v>
      </c>
      <c r="P34" s="14">
        <f t="shared" si="9"/>
        <v>127.51270000000001</v>
      </c>
      <c r="Q34" s="14">
        <f t="shared" si="10"/>
        <v>0</v>
      </c>
      <c r="R34" s="14">
        <f t="shared" si="11"/>
        <v>251.21250000000001</v>
      </c>
      <c r="S34" s="15">
        <f t="shared" si="12"/>
        <v>378.72520000000003</v>
      </c>
    </row>
    <row r="35" spans="1:19" ht="15.75">
      <c r="A35" s="56">
        <v>29</v>
      </c>
      <c r="B35" s="16" t="s">
        <v>42</v>
      </c>
      <c r="C35" s="9" t="s">
        <v>46</v>
      </c>
      <c r="D35" s="10"/>
      <c r="E35" s="11"/>
      <c r="F35" s="12">
        <v>99</v>
      </c>
      <c r="G35" s="12">
        <f t="shared" si="0"/>
        <v>99</v>
      </c>
      <c r="H35" s="13">
        <f t="shared" si="1"/>
        <v>0</v>
      </c>
      <c r="I35" s="14">
        <f t="shared" si="2"/>
        <v>0</v>
      </c>
      <c r="J35" s="14">
        <f t="shared" si="3"/>
        <v>271.00260000000003</v>
      </c>
      <c r="K35" s="15">
        <f t="shared" si="4"/>
        <v>271.00260000000003</v>
      </c>
      <c r="L35" s="14">
        <f t="shared" si="5"/>
        <v>0</v>
      </c>
      <c r="M35" s="14">
        <f t="shared" si="6"/>
        <v>0</v>
      </c>
      <c r="N35" s="14">
        <f t="shared" si="7"/>
        <v>265.40909999999997</v>
      </c>
      <c r="O35" s="15">
        <f t="shared" si="8"/>
        <v>265.40909999999997</v>
      </c>
      <c r="P35" s="14">
        <f t="shared" si="9"/>
        <v>0</v>
      </c>
      <c r="Q35" s="14">
        <f t="shared" si="10"/>
        <v>0</v>
      </c>
      <c r="R35" s="14">
        <f t="shared" si="11"/>
        <v>251.21250000000001</v>
      </c>
      <c r="S35" s="15">
        <f t="shared" si="12"/>
        <v>251.21250000000001</v>
      </c>
    </row>
    <row r="36" spans="1:19" ht="15.75">
      <c r="A36" s="56">
        <v>30</v>
      </c>
      <c r="B36" s="16" t="s">
        <v>42</v>
      </c>
      <c r="C36" s="9" t="s">
        <v>47</v>
      </c>
      <c r="D36" s="10">
        <v>45</v>
      </c>
      <c r="E36" s="11"/>
      <c r="F36" s="12">
        <v>58</v>
      </c>
      <c r="G36" s="12">
        <f t="shared" si="0"/>
        <v>103</v>
      </c>
      <c r="H36" s="13">
        <f t="shared" si="1"/>
        <v>128.73599999999999</v>
      </c>
      <c r="I36" s="14">
        <f t="shared" si="2"/>
        <v>0</v>
      </c>
      <c r="J36" s="14">
        <f t="shared" si="3"/>
        <v>158.76920000000001</v>
      </c>
      <c r="K36" s="15">
        <f t="shared" si="4"/>
        <v>287.5052</v>
      </c>
      <c r="L36" s="14">
        <f t="shared" si="5"/>
        <v>125.88300000000001</v>
      </c>
      <c r="M36" s="14">
        <f t="shared" si="6"/>
        <v>0</v>
      </c>
      <c r="N36" s="14">
        <f t="shared" si="7"/>
        <v>155.4922</v>
      </c>
      <c r="O36" s="15">
        <f t="shared" si="8"/>
        <v>281.37520000000001</v>
      </c>
      <c r="P36" s="14">
        <f t="shared" si="9"/>
        <v>117.1035</v>
      </c>
      <c r="Q36" s="14">
        <f t="shared" si="10"/>
        <v>0</v>
      </c>
      <c r="R36" s="14">
        <f t="shared" si="11"/>
        <v>147.17500000000001</v>
      </c>
      <c r="S36" s="15">
        <f t="shared" si="12"/>
        <v>264.27850000000001</v>
      </c>
    </row>
    <row r="37" spans="1:19" ht="15.75">
      <c r="A37" s="56">
        <v>31</v>
      </c>
      <c r="B37" s="16" t="s">
        <v>42</v>
      </c>
      <c r="C37" s="9" t="s">
        <v>48</v>
      </c>
      <c r="D37" s="10">
        <v>19</v>
      </c>
      <c r="E37" s="11"/>
      <c r="F37" s="12">
        <v>99</v>
      </c>
      <c r="G37" s="12">
        <f t="shared" si="0"/>
        <v>118</v>
      </c>
      <c r="H37" s="13">
        <f t="shared" si="1"/>
        <v>54.355199999999996</v>
      </c>
      <c r="I37" s="14">
        <f t="shared" si="2"/>
        <v>0</v>
      </c>
      <c r="J37" s="14">
        <f t="shared" si="3"/>
        <v>271.00260000000003</v>
      </c>
      <c r="K37" s="15">
        <f t="shared" si="4"/>
        <v>325.3578</v>
      </c>
      <c r="L37" s="14">
        <f t="shared" si="5"/>
        <v>53.150600000000004</v>
      </c>
      <c r="M37" s="14">
        <f t="shared" si="6"/>
        <v>0</v>
      </c>
      <c r="N37" s="14">
        <f t="shared" si="7"/>
        <v>265.40909999999997</v>
      </c>
      <c r="O37" s="15">
        <f t="shared" si="8"/>
        <v>318.55969999999996</v>
      </c>
      <c r="P37" s="14">
        <f t="shared" si="9"/>
        <v>49.4437</v>
      </c>
      <c r="Q37" s="14">
        <f t="shared" si="10"/>
        <v>0</v>
      </c>
      <c r="R37" s="14">
        <f t="shared" si="11"/>
        <v>251.21250000000001</v>
      </c>
      <c r="S37" s="15">
        <f t="shared" si="12"/>
        <v>300.65620000000001</v>
      </c>
    </row>
    <row r="38" spans="1:19" ht="15.75">
      <c r="A38" s="56">
        <v>32</v>
      </c>
      <c r="B38" s="16"/>
      <c r="C38" s="9" t="s">
        <v>49</v>
      </c>
      <c r="D38" s="10"/>
      <c r="E38" s="11">
        <v>20.7</v>
      </c>
      <c r="F38" s="12"/>
      <c r="G38" s="12">
        <f t="shared" si="0"/>
        <v>20.7</v>
      </c>
      <c r="H38" s="13">
        <f t="shared" si="1"/>
        <v>0</v>
      </c>
      <c r="I38" s="14">
        <f t="shared" si="2"/>
        <v>64.147229999999993</v>
      </c>
      <c r="J38" s="14">
        <f t="shared" si="3"/>
        <v>0</v>
      </c>
      <c r="K38" s="15">
        <f t="shared" si="4"/>
        <v>64.147229999999993</v>
      </c>
      <c r="L38" s="14">
        <f t="shared" si="5"/>
        <v>0</v>
      </c>
      <c r="M38" s="14">
        <f t="shared" si="6"/>
        <v>62.731349999999999</v>
      </c>
      <c r="N38" s="14">
        <f t="shared" si="7"/>
        <v>0</v>
      </c>
      <c r="O38" s="15">
        <f t="shared" si="8"/>
        <v>62.731349999999999</v>
      </c>
      <c r="P38" s="14">
        <f t="shared" si="9"/>
        <v>0</v>
      </c>
      <c r="Q38" s="14">
        <f t="shared" si="10"/>
        <v>61.543169999999996</v>
      </c>
      <c r="R38" s="14">
        <f t="shared" si="11"/>
        <v>0</v>
      </c>
      <c r="S38" s="15">
        <f t="shared" si="12"/>
        <v>61.543169999999996</v>
      </c>
    </row>
    <row r="39" spans="1:19" ht="15.75">
      <c r="A39" s="56">
        <v>33</v>
      </c>
      <c r="B39" s="16"/>
      <c r="C39" s="9" t="s">
        <v>50</v>
      </c>
      <c r="D39" s="10"/>
      <c r="E39" s="11">
        <v>22.8</v>
      </c>
      <c r="F39" s="12"/>
      <c r="G39" s="12">
        <f t="shared" si="0"/>
        <v>22.8</v>
      </c>
      <c r="H39" s="13">
        <f t="shared" si="1"/>
        <v>0</v>
      </c>
      <c r="I39" s="14">
        <f t="shared" si="2"/>
        <v>70.654920000000004</v>
      </c>
      <c r="J39" s="14">
        <f t="shared" si="3"/>
        <v>0</v>
      </c>
      <c r="K39" s="15">
        <f t="shared" si="4"/>
        <v>70.654920000000004</v>
      </c>
      <c r="L39" s="14">
        <f t="shared" si="5"/>
        <v>0</v>
      </c>
      <c r="M39" s="14">
        <f t="shared" si="6"/>
        <v>69.095399999999998</v>
      </c>
      <c r="N39" s="14">
        <f t="shared" si="7"/>
        <v>0</v>
      </c>
      <c r="O39" s="15">
        <f t="shared" si="8"/>
        <v>69.095399999999998</v>
      </c>
      <c r="P39" s="14">
        <f t="shared" si="9"/>
        <v>0</v>
      </c>
      <c r="Q39" s="14">
        <f t="shared" si="10"/>
        <v>67.786680000000004</v>
      </c>
      <c r="R39" s="14">
        <f t="shared" si="11"/>
        <v>0</v>
      </c>
      <c r="S39" s="15">
        <f t="shared" si="12"/>
        <v>67.786680000000004</v>
      </c>
    </row>
    <row r="40" spans="1:19" ht="15.75">
      <c r="A40" s="56">
        <v>34</v>
      </c>
      <c r="B40" s="16"/>
      <c r="C40" s="9" t="s">
        <v>51</v>
      </c>
      <c r="D40" s="10"/>
      <c r="E40" s="11">
        <v>9</v>
      </c>
      <c r="F40" s="12"/>
      <c r="G40" s="12">
        <f t="shared" si="0"/>
        <v>9</v>
      </c>
      <c r="H40" s="13">
        <f t="shared" si="1"/>
        <v>0</v>
      </c>
      <c r="I40" s="14">
        <f t="shared" si="2"/>
        <v>27.8901</v>
      </c>
      <c r="J40" s="14">
        <f t="shared" si="3"/>
        <v>0</v>
      </c>
      <c r="K40" s="15">
        <f t="shared" si="4"/>
        <v>27.8901</v>
      </c>
      <c r="L40" s="14">
        <f t="shared" si="5"/>
        <v>0</v>
      </c>
      <c r="M40" s="14">
        <f t="shared" si="6"/>
        <v>27.2745</v>
      </c>
      <c r="N40" s="14">
        <f t="shared" si="7"/>
        <v>0</v>
      </c>
      <c r="O40" s="15">
        <f t="shared" si="8"/>
        <v>27.2745</v>
      </c>
      <c r="P40" s="14">
        <f t="shared" si="9"/>
        <v>0</v>
      </c>
      <c r="Q40" s="14">
        <f t="shared" si="10"/>
        <v>26.757899999999999</v>
      </c>
      <c r="R40" s="14">
        <f t="shared" si="11"/>
        <v>0</v>
      </c>
      <c r="S40" s="15">
        <f t="shared" si="12"/>
        <v>26.757899999999999</v>
      </c>
    </row>
    <row r="41" spans="1:19" ht="15.75">
      <c r="A41" s="56">
        <v>35</v>
      </c>
      <c r="B41" s="16"/>
      <c r="C41" s="9" t="s">
        <v>52</v>
      </c>
      <c r="D41" s="10"/>
      <c r="E41" s="11">
        <v>13</v>
      </c>
      <c r="F41" s="12">
        <v>2.5</v>
      </c>
      <c r="G41" s="12">
        <f t="shared" si="0"/>
        <v>15.5</v>
      </c>
      <c r="H41" s="13">
        <f t="shared" si="1"/>
        <v>0</v>
      </c>
      <c r="I41" s="14">
        <f t="shared" si="2"/>
        <v>40.285699999999999</v>
      </c>
      <c r="J41" s="14">
        <f t="shared" si="3"/>
        <v>6.8435000000000006</v>
      </c>
      <c r="K41" s="15">
        <f t="shared" si="4"/>
        <v>47.129199999999997</v>
      </c>
      <c r="L41" s="14">
        <f t="shared" si="5"/>
        <v>0</v>
      </c>
      <c r="M41" s="14">
        <f t="shared" si="6"/>
        <v>39.396500000000003</v>
      </c>
      <c r="N41" s="14">
        <f t="shared" si="7"/>
        <v>6.7022499999999994</v>
      </c>
      <c r="O41" s="15">
        <f t="shared" si="8"/>
        <v>46.098750000000003</v>
      </c>
      <c r="P41" s="14">
        <f t="shared" si="9"/>
        <v>0</v>
      </c>
      <c r="Q41" s="14">
        <f t="shared" si="10"/>
        <v>38.650300000000001</v>
      </c>
      <c r="R41" s="14">
        <f t="shared" si="11"/>
        <v>6.34375</v>
      </c>
      <c r="S41" s="15">
        <f t="shared" si="12"/>
        <v>44.994050000000001</v>
      </c>
    </row>
    <row r="42" spans="1:19" ht="15.75">
      <c r="A42" s="56">
        <v>36</v>
      </c>
      <c r="B42" s="16"/>
      <c r="C42" s="9" t="s">
        <v>53</v>
      </c>
      <c r="D42" s="10"/>
      <c r="E42" s="11"/>
      <c r="F42" s="12">
        <v>167</v>
      </c>
      <c r="G42" s="12">
        <f t="shared" si="0"/>
        <v>167</v>
      </c>
      <c r="H42" s="13">
        <f t="shared" si="1"/>
        <v>0</v>
      </c>
      <c r="I42" s="14">
        <f t="shared" si="2"/>
        <v>0</v>
      </c>
      <c r="J42" s="14">
        <f t="shared" si="3"/>
        <v>457.14580000000001</v>
      </c>
      <c r="K42" s="15">
        <f t="shared" si="4"/>
        <v>457.14580000000001</v>
      </c>
      <c r="L42" s="14">
        <f t="shared" si="5"/>
        <v>0</v>
      </c>
      <c r="M42" s="14">
        <f t="shared" si="6"/>
        <v>0</v>
      </c>
      <c r="N42" s="14">
        <f t="shared" si="7"/>
        <v>447.71029999999996</v>
      </c>
      <c r="O42" s="15">
        <f t="shared" si="8"/>
        <v>447.71029999999996</v>
      </c>
      <c r="P42" s="14">
        <f t="shared" si="9"/>
        <v>0</v>
      </c>
      <c r="Q42" s="14">
        <f t="shared" si="10"/>
        <v>0</v>
      </c>
      <c r="R42" s="14">
        <f t="shared" si="11"/>
        <v>423.76249999999999</v>
      </c>
      <c r="S42" s="15">
        <f t="shared" si="12"/>
        <v>423.76249999999999</v>
      </c>
    </row>
    <row r="43" spans="1:19" ht="24">
      <c r="A43" s="56">
        <v>37</v>
      </c>
      <c r="B43" s="17" t="s">
        <v>34</v>
      </c>
      <c r="C43" s="9" t="s">
        <v>16</v>
      </c>
      <c r="D43" s="10"/>
      <c r="E43" s="11"/>
      <c r="F43" s="12">
        <v>23</v>
      </c>
      <c r="G43" s="12">
        <v>23</v>
      </c>
      <c r="H43" s="13">
        <f t="shared" si="1"/>
        <v>0</v>
      </c>
      <c r="I43" s="14">
        <f t="shared" si="2"/>
        <v>0</v>
      </c>
      <c r="J43" s="14">
        <f t="shared" si="3"/>
        <v>62.9602</v>
      </c>
      <c r="K43" s="15">
        <f t="shared" si="4"/>
        <v>62.9602</v>
      </c>
      <c r="L43" s="14">
        <f t="shared" si="5"/>
        <v>0</v>
      </c>
      <c r="M43" s="14">
        <f t="shared" si="6"/>
        <v>0</v>
      </c>
      <c r="N43" s="14">
        <f t="shared" si="7"/>
        <v>61.660699999999999</v>
      </c>
      <c r="O43" s="15">
        <f t="shared" si="8"/>
        <v>61.660699999999999</v>
      </c>
      <c r="P43" s="14">
        <f t="shared" si="9"/>
        <v>0</v>
      </c>
      <c r="Q43" s="14">
        <f t="shared" si="10"/>
        <v>0</v>
      </c>
      <c r="R43" s="14">
        <f t="shared" si="11"/>
        <v>58.362500000000004</v>
      </c>
      <c r="S43" s="15">
        <f t="shared" si="12"/>
        <v>58.362500000000004</v>
      </c>
    </row>
    <row r="44" spans="1:19" ht="15.75">
      <c r="A44" s="56">
        <v>38</v>
      </c>
      <c r="B44" s="16" t="s">
        <v>18</v>
      </c>
      <c r="C44" s="9" t="s">
        <v>20</v>
      </c>
      <c r="D44" s="10"/>
      <c r="E44" s="11"/>
      <c r="F44" s="12">
        <v>59</v>
      </c>
      <c r="G44" s="12">
        <v>59</v>
      </c>
      <c r="H44" s="13">
        <f t="shared" si="1"/>
        <v>0</v>
      </c>
      <c r="I44" s="14">
        <f t="shared" si="2"/>
        <v>0</v>
      </c>
      <c r="J44" s="14">
        <f t="shared" si="3"/>
        <v>161.50659999999999</v>
      </c>
      <c r="K44" s="15">
        <f t="shared" si="4"/>
        <v>161.50659999999999</v>
      </c>
      <c r="L44" s="14">
        <f t="shared" si="5"/>
        <v>0</v>
      </c>
      <c r="M44" s="14">
        <f t="shared" si="6"/>
        <v>0</v>
      </c>
      <c r="N44" s="14">
        <f t="shared" si="7"/>
        <v>158.17309999999998</v>
      </c>
      <c r="O44" s="15">
        <f t="shared" si="8"/>
        <v>158.17309999999998</v>
      </c>
      <c r="P44" s="14">
        <f t="shared" si="9"/>
        <v>0</v>
      </c>
      <c r="Q44" s="14">
        <f t="shared" si="10"/>
        <v>0</v>
      </c>
      <c r="R44" s="14">
        <f t="shared" si="11"/>
        <v>149.71250000000001</v>
      </c>
      <c r="S44" s="15">
        <f t="shared" si="12"/>
        <v>149.71250000000001</v>
      </c>
    </row>
    <row r="45" spans="1:19" ht="15.75">
      <c r="A45" s="56">
        <v>39</v>
      </c>
      <c r="B45" s="16" t="s">
        <v>18</v>
      </c>
      <c r="C45" s="9" t="s">
        <v>54</v>
      </c>
      <c r="D45" s="10"/>
      <c r="E45" s="11"/>
      <c r="F45" s="12">
        <v>86</v>
      </c>
      <c r="G45" s="12">
        <v>86</v>
      </c>
      <c r="H45" s="13">
        <f t="shared" si="1"/>
        <v>0</v>
      </c>
      <c r="I45" s="14">
        <f t="shared" si="2"/>
        <v>0</v>
      </c>
      <c r="J45" s="14">
        <f t="shared" si="3"/>
        <v>235.41640000000001</v>
      </c>
      <c r="K45" s="15">
        <f t="shared" si="4"/>
        <v>235.41640000000001</v>
      </c>
      <c r="L45" s="14">
        <f t="shared" si="5"/>
        <v>0</v>
      </c>
      <c r="M45" s="14">
        <f t="shared" si="6"/>
        <v>0</v>
      </c>
      <c r="N45" s="14">
        <f t="shared" si="7"/>
        <v>230.55739999999997</v>
      </c>
      <c r="O45" s="15">
        <f t="shared" si="8"/>
        <v>230.55739999999997</v>
      </c>
      <c r="P45" s="14">
        <f t="shared" si="9"/>
        <v>0</v>
      </c>
      <c r="Q45" s="14">
        <f t="shared" si="10"/>
        <v>0</v>
      </c>
      <c r="R45" s="14">
        <f t="shared" si="11"/>
        <v>218.22499999999999</v>
      </c>
      <c r="S45" s="15">
        <f t="shared" si="12"/>
        <v>218.22499999999999</v>
      </c>
    </row>
    <row r="46" spans="1:19" ht="15.75">
      <c r="A46" s="56">
        <v>40</v>
      </c>
      <c r="B46" s="16" t="s">
        <v>18</v>
      </c>
      <c r="C46" s="9" t="s">
        <v>55</v>
      </c>
      <c r="D46" s="10"/>
      <c r="E46" s="11"/>
      <c r="F46" s="12">
        <v>120</v>
      </c>
      <c r="G46" s="12">
        <v>120</v>
      </c>
      <c r="H46" s="13">
        <f t="shared" si="1"/>
        <v>0</v>
      </c>
      <c r="I46" s="14">
        <f t="shared" si="2"/>
        <v>0</v>
      </c>
      <c r="J46" s="14">
        <f t="shared" si="3"/>
        <v>328.488</v>
      </c>
      <c r="K46" s="15">
        <f t="shared" si="4"/>
        <v>328.488</v>
      </c>
      <c r="L46" s="14">
        <f t="shared" si="5"/>
        <v>0</v>
      </c>
      <c r="M46" s="14">
        <f t="shared" si="6"/>
        <v>0</v>
      </c>
      <c r="N46" s="14">
        <f t="shared" si="7"/>
        <v>321.70799999999997</v>
      </c>
      <c r="O46" s="15">
        <f t="shared" si="8"/>
        <v>321.70799999999997</v>
      </c>
      <c r="P46" s="14">
        <f t="shared" si="9"/>
        <v>0</v>
      </c>
      <c r="Q46" s="14">
        <f t="shared" si="10"/>
        <v>0</v>
      </c>
      <c r="R46" s="14">
        <f t="shared" si="11"/>
        <v>304.5</v>
      </c>
      <c r="S46" s="15">
        <f t="shared" si="12"/>
        <v>304.5</v>
      </c>
    </row>
    <row r="47" spans="1:19" ht="15.75">
      <c r="A47" s="56">
        <v>41</v>
      </c>
      <c r="B47" s="16" t="s">
        <v>18</v>
      </c>
      <c r="C47" s="9" t="s">
        <v>56</v>
      </c>
      <c r="D47" s="10"/>
      <c r="E47" s="11"/>
      <c r="F47" s="12">
        <v>140</v>
      </c>
      <c r="G47" s="12">
        <v>140</v>
      </c>
      <c r="H47" s="13">
        <f t="shared" si="1"/>
        <v>0</v>
      </c>
      <c r="I47" s="14">
        <f t="shared" si="2"/>
        <v>0</v>
      </c>
      <c r="J47" s="14">
        <f t="shared" si="3"/>
        <v>383.23599999999999</v>
      </c>
      <c r="K47" s="15">
        <f t="shared" si="4"/>
        <v>383.23599999999999</v>
      </c>
      <c r="L47" s="14">
        <f t="shared" si="5"/>
        <v>0</v>
      </c>
      <c r="M47" s="14">
        <f t="shared" si="6"/>
        <v>0</v>
      </c>
      <c r="N47" s="14">
        <f t="shared" si="7"/>
        <v>375.32599999999996</v>
      </c>
      <c r="O47" s="15">
        <f t="shared" si="8"/>
        <v>375.32599999999996</v>
      </c>
      <c r="P47" s="14">
        <f t="shared" si="9"/>
        <v>0</v>
      </c>
      <c r="Q47" s="14">
        <f t="shared" si="10"/>
        <v>0</v>
      </c>
      <c r="R47" s="14">
        <f t="shared" si="11"/>
        <v>355.25</v>
      </c>
      <c r="S47" s="15">
        <f t="shared" si="12"/>
        <v>355.25</v>
      </c>
    </row>
    <row r="48" spans="1:19" ht="15.75">
      <c r="A48" s="56">
        <v>42</v>
      </c>
      <c r="B48" s="16" t="s">
        <v>18</v>
      </c>
      <c r="C48" s="9" t="s">
        <v>57</v>
      </c>
      <c r="D48" s="10"/>
      <c r="E48" s="11"/>
      <c r="F48" s="12">
        <v>81</v>
      </c>
      <c r="G48" s="12">
        <v>81</v>
      </c>
      <c r="H48" s="13">
        <f t="shared" si="1"/>
        <v>0</v>
      </c>
      <c r="I48" s="14">
        <f t="shared" si="2"/>
        <v>0</v>
      </c>
      <c r="J48" s="14">
        <f t="shared" si="3"/>
        <v>221.7294</v>
      </c>
      <c r="K48" s="15">
        <f t="shared" si="4"/>
        <v>221.7294</v>
      </c>
      <c r="L48" s="14">
        <f t="shared" si="5"/>
        <v>0</v>
      </c>
      <c r="M48" s="14">
        <f t="shared" si="6"/>
        <v>0</v>
      </c>
      <c r="N48" s="14">
        <f t="shared" si="7"/>
        <v>217.15289999999999</v>
      </c>
      <c r="O48" s="15">
        <f t="shared" si="8"/>
        <v>217.15289999999999</v>
      </c>
      <c r="P48" s="14">
        <f t="shared" si="9"/>
        <v>0</v>
      </c>
      <c r="Q48" s="14">
        <f t="shared" si="10"/>
        <v>0</v>
      </c>
      <c r="R48" s="14">
        <f t="shared" si="11"/>
        <v>205.53749999999999</v>
      </c>
      <c r="S48" s="15">
        <f t="shared" si="12"/>
        <v>205.53749999999999</v>
      </c>
    </row>
    <row r="49" spans="1:19" ht="15.75">
      <c r="A49" s="56">
        <v>43</v>
      </c>
      <c r="B49" s="16" t="s">
        <v>18</v>
      </c>
      <c r="C49" s="9" t="s">
        <v>39</v>
      </c>
      <c r="D49" s="10"/>
      <c r="E49" s="11"/>
      <c r="F49" s="12">
        <v>90</v>
      </c>
      <c r="G49" s="12">
        <v>90</v>
      </c>
      <c r="H49" s="13">
        <f t="shared" si="1"/>
        <v>0</v>
      </c>
      <c r="I49" s="14">
        <f t="shared" si="2"/>
        <v>0</v>
      </c>
      <c r="J49" s="14">
        <f t="shared" si="3"/>
        <v>246.36600000000001</v>
      </c>
      <c r="K49" s="15">
        <f t="shared" si="4"/>
        <v>246.36600000000001</v>
      </c>
      <c r="L49" s="14">
        <f t="shared" si="5"/>
        <v>0</v>
      </c>
      <c r="M49" s="14">
        <f t="shared" si="6"/>
        <v>0</v>
      </c>
      <c r="N49" s="14">
        <f t="shared" si="7"/>
        <v>241.28099999999998</v>
      </c>
      <c r="O49" s="15">
        <f t="shared" si="8"/>
        <v>241.28099999999998</v>
      </c>
      <c r="P49" s="14">
        <f t="shared" si="9"/>
        <v>0</v>
      </c>
      <c r="Q49" s="14">
        <f t="shared" si="10"/>
        <v>0</v>
      </c>
      <c r="R49" s="14">
        <f t="shared" si="11"/>
        <v>228.375</v>
      </c>
      <c r="S49" s="15">
        <f t="shared" si="12"/>
        <v>228.375</v>
      </c>
    </row>
    <row r="50" spans="1:19" ht="15.75">
      <c r="A50" s="56">
        <v>44</v>
      </c>
      <c r="B50" s="16" t="s">
        <v>18</v>
      </c>
      <c r="C50" s="9" t="s">
        <v>40</v>
      </c>
      <c r="D50" s="10"/>
      <c r="E50" s="11"/>
      <c r="F50" s="12">
        <v>106</v>
      </c>
      <c r="G50" s="12">
        <f>SUM(D50:F50)</f>
        <v>106</v>
      </c>
      <c r="H50" s="13">
        <f t="shared" si="1"/>
        <v>0</v>
      </c>
      <c r="I50" s="14">
        <f t="shared" si="2"/>
        <v>0</v>
      </c>
      <c r="J50" s="14">
        <f t="shared" si="3"/>
        <v>290.1644</v>
      </c>
      <c r="K50" s="15">
        <f t="shared" si="4"/>
        <v>290.1644</v>
      </c>
      <c r="L50" s="14">
        <f t="shared" si="5"/>
        <v>0</v>
      </c>
      <c r="M50" s="14">
        <f t="shared" si="6"/>
        <v>0</v>
      </c>
      <c r="N50" s="14">
        <f t="shared" si="7"/>
        <v>284.17539999999997</v>
      </c>
      <c r="O50" s="15">
        <f t="shared" si="8"/>
        <v>284.17539999999997</v>
      </c>
      <c r="P50" s="14">
        <f t="shared" si="9"/>
        <v>0</v>
      </c>
      <c r="Q50" s="14">
        <f t="shared" si="10"/>
        <v>0</v>
      </c>
      <c r="R50" s="14">
        <f t="shared" si="11"/>
        <v>268.97500000000002</v>
      </c>
      <c r="S50" s="15">
        <f t="shared" si="12"/>
        <v>268.97500000000002</v>
      </c>
    </row>
    <row r="51" spans="1:19" ht="15.75">
      <c r="A51" s="56">
        <v>45</v>
      </c>
      <c r="B51" s="16" t="s">
        <v>18</v>
      </c>
      <c r="C51" s="9" t="s">
        <v>73</v>
      </c>
      <c r="D51" s="10"/>
      <c r="E51" s="11"/>
      <c r="F51" s="12">
        <v>139</v>
      </c>
      <c r="G51" s="12">
        <f t="shared" ref="G51:G60" si="13">SUM(D51:F51)</f>
        <v>139</v>
      </c>
      <c r="H51" s="13">
        <f t="shared" si="1"/>
        <v>0</v>
      </c>
      <c r="I51" s="14">
        <f t="shared" si="2"/>
        <v>0</v>
      </c>
      <c r="J51" s="14">
        <f t="shared" si="3"/>
        <v>380.49860000000001</v>
      </c>
      <c r="K51" s="15">
        <f t="shared" si="4"/>
        <v>380.49860000000001</v>
      </c>
      <c r="L51" s="14">
        <f t="shared" si="5"/>
        <v>0</v>
      </c>
      <c r="M51" s="14">
        <f t="shared" si="6"/>
        <v>0</v>
      </c>
      <c r="N51" s="14">
        <f t="shared" si="7"/>
        <v>372.64509999999996</v>
      </c>
      <c r="O51" s="15">
        <f t="shared" si="8"/>
        <v>372.64509999999996</v>
      </c>
      <c r="P51" s="14">
        <f t="shared" si="9"/>
        <v>0</v>
      </c>
      <c r="Q51" s="14">
        <f t="shared" si="10"/>
        <v>0</v>
      </c>
      <c r="R51" s="14">
        <f t="shared" si="11"/>
        <v>352.71250000000003</v>
      </c>
      <c r="S51" s="15">
        <f t="shared" si="12"/>
        <v>352.71250000000003</v>
      </c>
    </row>
    <row r="52" spans="1:19" ht="15.75">
      <c r="A52" s="56">
        <v>46</v>
      </c>
      <c r="B52" s="16" t="s">
        <v>18</v>
      </c>
      <c r="C52" s="9" t="s">
        <v>19</v>
      </c>
      <c r="D52" s="10"/>
      <c r="E52" s="11"/>
      <c r="F52" s="12">
        <v>40</v>
      </c>
      <c r="G52" s="12">
        <f t="shared" si="13"/>
        <v>40</v>
      </c>
      <c r="H52" s="13">
        <f t="shared" si="1"/>
        <v>0</v>
      </c>
      <c r="I52" s="14">
        <f t="shared" si="2"/>
        <v>0</v>
      </c>
      <c r="J52" s="14">
        <f t="shared" si="3"/>
        <v>109.49600000000001</v>
      </c>
      <c r="K52" s="15">
        <f t="shared" si="4"/>
        <v>109.49600000000001</v>
      </c>
      <c r="L52" s="14">
        <f t="shared" si="5"/>
        <v>0</v>
      </c>
      <c r="M52" s="14">
        <f t="shared" si="6"/>
        <v>0</v>
      </c>
      <c r="N52" s="14">
        <f t="shared" si="7"/>
        <v>107.23599999999999</v>
      </c>
      <c r="O52" s="15">
        <f t="shared" si="8"/>
        <v>107.23599999999999</v>
      </c>
      <c r="P52" s="14">
        <f t="shared" si="9"/>
        <v>0</v>
      </c>
      <c r="Q52" s="14">
        <f t="shared" si="10"/>
        <v>0</v>
      </c>
      <c r="R52" s="14">
        <f t="shared" si="11"/>
        <v>101.5</v>
      </c>
      <c r="S52" s="15">
        <f t="shared" si="12"/>
        <v>101.5</v>
      </c>
    </row>
    <row r="53" spans="1:19" ht="15.75">
      <c r="A53" s="56">
        <v>47</v>
      </c>
      <c r="B53" s="16" t="s">
        <v>18</v>
      </c>
      <c r="C53" s="9" t="s">
        <v>33</v>
      </c>
      <c r="D53" s="10"/>
      <c r="E53" s="11"/>
      <c r="F53" s="12">
        <v>96</v>
      </c>
      <c r="G53" s="12">
        <f t="shared" si="13"/>
        <v>96</v>
      </c>
      <c r="H53" s="13">
        <f t="shared" si="1"/>
        <v>0</v>
      </c>
      <c r="I53" s="14">
        <f t="shared" si="2"/>
        <v>0</v>
      </c>
      <c r="J53" s="14">
        <f t="shared" si="3"/>
        <v>262.79039999999998</v>
      </c>
      <c r="K53" s="15">
        <f t="shared" si="4"/>
        <v>262.79039999999998</v>
      </c>
      <c r="L53" s="14">
        <f t="shared" si="5"/>
        <v>0</v>
      </c>
      <c r="M53" s="14">
        <f t="shared" si="6"/>
        <v>0</v>
      </c>
      <c r="N53" s="14">
        <f t="shared" si="7"/>
        <v>257.3664</v>
      </c>
      <c r="O53" s="15">
        <f t="shared" si="8"/>
        <v>257.3664</v>
      </c>
      <c r="P53" s="14">
        <f t="shared" si="9"/>
        <v>0</v>
      </c>
      <c r="Q53" s="14">
        <f t="shared" si="10"/>
        <v>0</v>
      </c>
      <c r="R53" s="14">
        <f t="shared" si="11"/>
        <v>243.60000000000002</v>
      </c>
      <c r="S53" s="15">
        <f t="shared" si="12"/>
        <v>243.60000000000002</v>
      </c>
    </row>
    <row r="54" spans="1:19" ht="15.75">
      <c r="A54" s="56">
        <v>48</v>
      </c>
      <c r="B54" s="16" t="s">
        <v>18</v>
      </c>
      <c r="C54" s="9" t="s">
        <v>133</v>
      </c>
      <c r="D54" s="10"/>
      <c r="E54" s="11"/>
      <c r="F54" s="12">
        <v>138</v>
      </c>
      <c r="G54" s="12">
        <f t="shared" si="13"/>
        <v>138</v>
      </c>
      <c r="H54" s="13">
        <f t="shared" si="1"/>
        <v>0</v>
      </c>
      <c r="I54" s="14">
        <f t="shared" si="2"/>
        <v>0</v>
      </c>
      <c r="J54" s="14">
        <f t="shared" si="3"/>
        <v>377.76120000000003</v>
      </c>
      <c r="K54" s="15">
        <f t="shared" si="4"/>
        <v>377.76120000000003</v>
      </c>
      <c r="L54" s="14">
        <f t="shared" si="5"/>
        <v>0</v>
      </c>
      <c r="M54" s="14">
        <f t="shared" si="6"/>
        <v>0</v>
      </c>
      <c r="N54" s="14">
        <f t="shared" si="7"/>
        <v>369.96420000000001</v>
      </c>
      <c r="O54" s="15">
        <f t="shared" si="8"/>
        <v>369.96420000000001</v>
      </c>
      <c r="P54" s="14">
        <f t="shared" si="9"/>
        <v>0</v>
      </c>
      <c r="Q54" s="14">
        <f t="shared" si="10"/>
        <v>0</v>
      </c>
      <c r="R54" s="14">
        <f t="shared" si="11"/>
        <v>350.17500000000001</v>
      </c>
      <c r="S54" s="15">
        <f t="shared" si="12"/>
        <v>350.17500000000001</v>
      </c>
    </row>
    <row r="55" spans="1:19" ht="15.75">
      <c r="A55" s="56">
        <v>49</v>
      </c>
      <c r="B55" s="16" t="s">
        <v>18</v>
      </c>
      <c r="C55" s="9" t="s">
        <v>65</v>
      </c>
      <c r="D55" s="10"/>
      <c r="E55" s="11"/>
      <c r="F55" s="12">
        <v>76</v>
      </c>
      <c r="G55" s="12">
        <f t="shared" si="13"/>
        <v>76</v>
      </c>
      <c r="H55" s="13">
        <f t="shared" si="1"/>
        <v>0</v>
      </c>
      <c r="I55" s="14">
        <f t="shared" si="2"/>
        <v>0</v>
      </c>
      <c r="J55" s="14">
        <f t="shared" si="3"/>
        <v>208.04240000000001</v>
      </c>
      <c r="K55" s="15">
        <f t="shared" si="4"/>
        <v>208.04240000000001</v>
      </c>
      <c r="L55" s="14">
        <f t="shared" si="5"/>
        <v>0</v>
      </c>
      <c r="M55" s="14">
        <f t="shared" si="6"/>
        <v>0</v>
      </c>
      <c r="N55" s="14">
        <f t="shared" si="7"/>
        <v>203.74839999999998</v>
      </c>
      <c r="O55" s="15">
        <f t="shared" si="8"/>
        <v>203.74839999999998</v>
      </c>
      <c r="P55" s="14">
        <f t="shared" si="9"/>
        <v>0</v>
      </c>
      <c r="Q55" s="14">
        <f t="shared" si="10"/>
        <v>0</v>
      </c>
      <c r="R55" s="14">
        <f t="shared" si="11"/>
        <v>192.85</v>
      </c>
      <c r="S55" s="15">
        <f t="shared" si="12"/>
        <v>192.85</v>
      </c>
    </row>
    <row r="56" spans="1:19" ht="15.75">
      <c r="A56" s="56">
        <v>50</v>
      </c>
      <c r="B56" s="16" t="s">
        <v>18</v>
      </c>
      <c r="C56" s="9" t="s">
        <v>32</v>
      </c>
      <c r="D56" s="10"/>
      <c r="E56" s="11"/>
      <c r="F56" s="12">
        <v>35</v>
      </c>
      <c r="G56" s="12">
        <f t="shared" si="13"/>
        <v>35</v>
      </c>
      <c r="H56" s="13">
        <f t="shared" si="1"/>
        <v>0</v>
      </c>
      <c r="I56" s="14">
        <f t="shared" si="2"/>
        <v>0</v>
      </c>
      <c r="J56" s="14">
        <f t="shared" si="3"/>
        <v>95.808999999999997</v>
      </c>
      <c r="K56" s="15">
        <f t="shared" si="4"/>
        <v>95.808999999999997</v>
      </c>
      <c r="L56" s="14">
        <f t="shared" si="5"/>
        <v>0</v>
      </c>
      <c r="M56" s="14">
        <f t="shared" si="6"/>
        <v>0</v>
      </c>
      <c r="N56" s="14">
        <f t="shared" si="7"/>
        <v>93.831499999999991</v>
      </c>
      <c r="O56" s="15">
        <f t="shared" si="8"/>
        <v>93.831499999999991</v>
      </c>
      <c r="P56" s="14">
        <f t="shared" si="9"/>
        <v>0</v>
      </c>
      <c r="Q56" s="14">
        <f t="shared" si="10"/>
        <v>0</v>
      </c>
      <c r="R56" s="14">
        <f t="shared" si="11"/>
        <v>88.8125</v>
      </c>
      <c r="S56" s="15">
        <f t="shared" si="12"/>
        <v>88.8125</v>
      </c>
    </row>
    <row r="57" spans="1:19" ht="15.75">
      <c r="A57" s="56">
        <v>51</v>
      </c>
      <c r="B57" s="16" t="s">
        <v>18</v>
      </c>
      <c r="C57" s="9" t="s">
        <v>76</v>
      </c>
      <c r="D57" s="10"/>
      <c r="E57" s="11"/>
      <c r="F57" s="12">
        <v>41</v>
      </c>
      <c r="G57" s="12">
        <f t="shared" si="13"/>
        <v>41</v>
      </c>
      <c r="H57" s="13">
        <f t="shared" si="1"/>
        <v>0</v>
      </c>
      <c r="I57" s="14">
        <f t="shared" si="2"/>
        <v>0</v>
      </c>
      <c r="J57" s="14">
        <f t="shared" si="3"/>
        <v>112.2334</v>
      </c>
      <c r="K57" s="15">
        <f t="shared" si="4"/>
        <v>112.2334</v>
      </c>
      <c r="L57" s="14">
        <f t="shared" si="5"/>
        <v>0</v>
      </c>
      <c r="M57" s="14">
        <f t="shared" si="6"/>
        <v>0</v>
      </c>
      <c r="N57" s="14">
        <f t="shared" si="7"/>
        <v>109.9169</v>
      </c>
      <c r="O57" s="15">
        <f t="shared" si="8"/>
        <v>109.9169</v>
      </c>
      <c r="P57" s="14">
        <f t="shared" si="9"/>
        <v>0</v>
      </c>
      <c r="Q57" s="14">
        <f t="shared" si="10"/>
        <v>0</v>
      </c>
      <c r="R57" s="14">
        <f t="shared" si="11"/>
        <v>104.03750000000001</v>
      </c>
      <c r="S57" s="15">
        <f t="shared" si="12"/>
        <v>104.03750000000001</v>
      </c>
    </row>
    <row r="58" spans="1:19" ht="15.75">
      <c r="A58" s="56">
        <v>52</v>
      </c>
      <c r="B58" s="16" t="s">
        <v>18</v>
      </c>
      <c r="C58" s="9" t="s">
        <v>37</v>
      </c>
      <c r="D58" s="10"/>
      <c r="E58" s="11"/>
      <c r="F58" s="12">
        <v>61</v>
      </c>
      <c r="G58" s="12">
        <f t="shared" si="13"/>
        <v>61</v>
      </c>
      <c r="H58" s="13">
        <f t="shared" si="1"/>
        <v>0</v>
      </c>
      <c r="I58" s="14">
        <f t="shared" si="2"/>
        <v>0</v>
      </c>
      <c r="J58" s="14">
        <f t="shared" si="3"/>
        <v>166.98140000000001</v>
      </c>
      <c r="K58" s="15">
        <f t="shared" si="4"/>
        <v>166.98140000000001</v>
      </c>
      <c r="L58" s="14">
        <f t="shared" si="5"/>
        <v>0</v>
      </c>
      <c r="M58" s="14">
        <f t="shared" si="6"/>
        <v>0</v>
      </c>
      <c r="N58" s="14">
        <f t="shared" si="7"/>
        <v>163.53489999999999</v>
      </c>
      <c r="O58" s="15">
        <f t="shared" si="8"/>
        <v>163.53489999999999</v>
      </c>
      <c r="P58" s="14">
        <f t="shared" si="9"/>
        <v>0</v>
      </c>
      <c r="Q58" s="14">
        <f t="shared" si="10"/>
        <v>0</v>
      </c>
      <c r="R58" s="14">
        <f t="shared" si="11"/>
        <v>154.78749999999999</v>
      </c>
      <c r="S58" s="15">
        <f t="shared" si="12"/>
        <v>154.78749999999999</v>
      </c>
    </row>
    <row r="59" spans="1:19" ht="15.75">
      <c r="A59" s="56">
        <v>53</v>
      </c>
      <c r="B59" s="16"/>
      <c r="C59" s="9" t="s">
        <v>22</v>
      </c>
      <c r="D59" s="10"/>
      <c r="E59" s="11"/>
      <c r="F59" s="12">
        <v>74</v>
      </c>
      <c r="G59" s="12">
        <f t="shared" si="13"/>
        <v>74</v>
      </c>
      <c r="H59" s="13">
        <f t="shared" si="1"/>
        <v>0</v>
      </c>
      <c r="I59" s="14">
        <f t="shared" si="2"/>
        <v>0</v>
      </c>
      <c r="J59" s="14">
        <f t="shared" si="3"/>
        <v>202.5676</v>
      </c>
      <c r="K59" s="15">
        <f t="shared" si="4"/>
        <v>202.5676</v>
      </c>
      <c r="L59" s="14">
        <f t="shared" si="5"/>
        <v>0</v>
      </c>
      <c r="M59" s="14">
        <f t="shared" si="6"/>
        <v>0</v>
      </c>
      <c r="N59" s="14">
        <f t="shared" si="7"/>
        <v>198.38659999999999</v>
      </c>
      <c r="O59" s="15">
        <f t="shared" si="8"/>
        <v>198.38659999999999</v>
      </c>
      <c r="P59" s="14">
        <f t="shared" si="9"/>
        <v>0</v>
      </c>
      <c r="Q59" s="14">
        <f t="shared" si="10"/>
        <v>0</v>
      </c>
      <c r="R59" s="14">
        <f t="shared" si="11"/>
        <v>187.77500000000001</v>
      </c>
      <c r="S59" s="15">
        <f t="shared" si="12"/>
        <v>187.77500000000001</v>
      </c>
    </row>
    <row r="60" spans="1:19" ht="15.75">
      <c r="A60" s="56">
        <v>54</v>
      </c>
      <c r="B60" s="16"/>
      <c r="C60" s="9" t="s">
        <v>27</v>
      </c>
      <c r="D60" s="10"/>
      <c r="E60" s="11"/>
      <c r="F60" s="12">
        <v>98</v>
      </c>
      <c r="G60" s="12">
        <f t="shared" si="13"/>
        <v>98</v>
      </c>
      <c r="H60" s="13">
        <f t="shared" si="1"/>
        <v>0</v>
      </c>
      <c r="I60" s="14">
        <f t="shared" si="2"/>
        <v>0</v>
      </c>
      <c r="J60" s="14">
        <f t="shared" si="3"/>
        <v>268.26519999999999</v>
      </c>
      <c r="K60" s="15">
        <f t="shared" si="4"/>
        <v>268.26519999999999</v>
      </c>
      <c r="L60" s="14">
        <f t="shared" si="5"/>
        <v>0</v>
      </c>
      <c r="M60" s="14">
        <f t="shared" si="6"/>
        <v>0</v>
      </c>
      <c r="N60" s="14">
        <f t="shared" si="7"/>
        <v>262.72819999999996</v>
      </c>
      <c r="O60" s="15">
        <f t="shared" si="8"/>
        <v>262.72819999999996</v>
      </c>
      <c r="P60" s="14">
        <f t="shared" si="9"/>
        <v>0</v>
      </c>
      <c r="Q60" s="14">
        <f t="shared" si="10"/>
        <v>0</v>
      </c>
      <c r="R60" s="14">
        <f t="shared" si="11"/>
        <v>248.67500000000001</v>
      </c>
      <c r="S60" s="15">
        <f t="shared" si="12"/>
        <v>248.67500000000001</v>
      </c>
    </row>
    <row r="61" spans="1:19" ht="15.75">
      <c r="A61" s="56">
        <v>55</v>
      </c>
      <c r="B61" s="16"/>
      <c r="C61" s="9" t="s">
        <v>35</v>
      </c>
      <c r="D61" s="10"/>
      <c r="E61" s="11"/>
      <c r="F61" s="12">
        <v>11</v>
      </c>
      <c r="G61" s="12">
        <f>SUM(D61:F61)</f>
        <v>11</v>
      </c>
      <c r="H61" s="13">
        <f t="shared" si="1"/>
        <v>0</v>
      </c>
      <c r="I61" s="14">
        <f t="shared" si="2"/>
        <v>0</v>
      </c>
      <c r="J61" s="14">
        <f t="shared" si="3"/>
        <v>30.1114</v>
      </c>
      <c r="K61" s="15">
        <f t="shared" si="4"/>
        <v>30.1114</v>
      </c>
      <c r="L61" s="14">
        <f t="shared" si="5"/>
        <v>0</v>
      </c>
      <c r="M61" s="14">
        <f t="shared" si="6"/>
        <v>0</v>
      </c>
      <c r="N61" s="14">
        <f t="shared" si="7"/>
        <v>29.489899999999999</v>
      </c>
      <c r="O61" s="15">
        <f t="shared" si="8"/>
        <v>29.489899999999999</v>
      </c>
      <c r="P61" s="14">
        <f t="shared" si="9"/>
        <v>0</v>
      </c>
      <c r="Q61" s="14">
        <f t="shared" si="10"/>
        <v>0</v>
      </c>
      <c r="R61" s="14">
        <f t="shared" si="11"/>
        <v>27.912500000000001</v>
      </c>
      <c r="S61" s="15">
        <f t="shared" si="12"/>
        <v>27.912500000000001</v>
      </c>
    </row>
    <row r="62" spans="1:19" ht="24">
      <c r="A62" s="56">
        <v>56</v>
      </c>
      <c r="B62" s="18" t="s">
        <v>32</v>
      </c>
      <c r="C62" s="9" t="s">
        <v>58</v>
      </c>
      <c r="D62" s="10"/>
      <c r="E62" s="11"/>
      <c r="F62" s="12">
        <v>58</v>
      </c>
      <c r="G62" s="12">
        <f t="shared" si="0"/>
        <v>58</v>
      </c>
      <c r="H62" s="13">
        <f t="shared" si="1"/>
        <v>0</v>
      </c>
      <c r="I62" s="14">
        <f t="shared" si="2"/>
        <v>0</v>
      </c>
      <c r="J62" s="14">
        <f t="shared" si="3"/>
        <v>158.76920000000001</v>
      </c>
      <c r="K62" s="15">
        <f t="shared" si="4"/>
        <v>158.76920000000001</v>
      </c>
      <c r="L62" s="14">
        <f t="shared" si="5"/>
        <v>0</v>
      </c>
      <c r="M62" s="14">
        <f t="shared" si="6"/>
        <v>0</v>
      </c>
      <c r="N62" s="14">
        <f t="shared" si="7"/>
        <v>155.4922</v>
      </c>
      <c r="O62" s="15">
        <f t="shared" si="8"/>
        <v>155.4922</v>
      </c>
      <c r="P62" s="14">
        <f t="shared" si="9"/>
        <v>0</v>
      </c>
      <c r="Q62" s="14">
        <f t="shared" si="10"/>
        <v>0</v>
      </c>
      <c r="R62" s="14">
        <f t="shared" si="11"/>
        <v>147.17500000000001</v>
      </c>
      <c r="S62" s="15">
        <f t="shared" si="12"/>
        <v>147.17500000000001</v>
      </c>
    </row>
    <row r="63" spans="1:19" ht="15.75">
      <c r="A63" s="56">
        <v>57</v>
      </c>
      <c r="B63" s="16" t="s">
        <v>42</v>
      </c>
      <c r="C63" s="9" t="s">
        <v>59</v>
      </c>
      <c r="D63" s="10"/>
      <c r="E63" s="11"/>
      <c r="F63" s="12">
        <v>121</v>
      </c>
      <c r="G63" s="12">
        <f t="shared" si="0"/>
        <v>121</v>
      </c>
      <c r="H63" s="13">
        <f t="shared" si="1"/>
        <v>0</v>
      </c>
      <c r="I63" s="14">
        <f t="shared" si="2"/>
        <v>0</v>
      </c>
      <c r="J63" s="14">
        <f t="shared" si="3"/>
        <v>331.22539999999998</v>
      </c>
      <c r="K63" s="15">
        <f t="shared" si="4"/>
        <v>331.22539999999998</v>
      </c>
      <c r="L63" s="14">
        <f t="shared" si="5"/>
        <v>0</v>
      </c>
      <c r="M63" s="14">
        <f t="shared" si="6"/>
        <v>0</v>
      </c>
      <c r="N63" s="14">
        <f t="shared" si="7"/>
        <v>324.38889999999998</v>
      </c>
      <c r="O63" s="15">
        <f t="shared" si="8"/>
        <v>324.38889999999998</v>
      </c>
      <c r="P63" s="14">
        <f t="shared" si="9"/>
        <v>0</v>
      </c>
      <c r="Q63" s="14">
        <f t="shared" si="10"/>
        <v>0</v>
      </c>
      <c r="R63" s="14">
        <f t="shared" si="11"/>
        <v>307.03750000000002</v>
      </c>
      <c r="S63" s="15">
        <f t="shared" si="12"/>
        <v>307.03750000000002</v>
      </c>
    </row>
    <row r="64" spans="1:19" ht="15.75">
      <c r="A64" s="56">
        <v>58</v>
      </c>
      <c r="B64" s="16" t="s">
        <v>42</v>
      </c>
      <c r="C64" s="9" t="s">
        <v>60</v>
      </c>
      <c r="D64" s="10"/>
      <c r="E64" s="11"/>
      <c r="F64" s="12">
        <v>205</v>
      </c>
      <c r="G64" s="12">
        <f t="shared" si="0"/>
        <v>205</v>
      </c>
      <c r="H64" s="13">
        <f t="shared" si="1"/>
        <v>0</v>
      </c>
      <c r="I64" s="14">
        <f t="shared" si="2"/>
        <v>0</v>
      </c>
      <c r="J64" s="14">
        <f t="shared" si="3"/>
        <v>561.16700000000003</v>
      </c>
      <c r="K64" s="15">
        <f t="shared" si="4"/>
        <v>561.16700000000003</v>
      </c>
      <c r="L64" s="14">
        <f t="shared" si="5"/>
        <v>0</v>
      </c>
      <c r="M64" s="14">
        <f t="shared" si="6"/>
        <v>0</v>
      </c>
      <c r="N64" s="14">
        <f t="shared" si="7"/>
        <v>549.58449999999993</v>
      </c>
      <c r="O64" s="15">
        <f t="shared" si="8"/>
        <v>549.58449999999993</v>
      </c>
      <c r="P64" s="14">
        <f t="shared" si="9"/>
        <v>0</v>
      </c>
      <c r="Q64" s="14">
        <f t="shared" si="10"/>
        <v>0</v>
      </c>
      <c r="R64" s="14">
        <f t="shared" si="11"/>
        <v>520.1875</v>
      </c>
      <c r="S64" s="15">
        <f t="shared" si="12"/>
        <v>520.1875</v>
      </c>
    </row>
    <row r="65" spans="1:19" s="55" customFormat="1" ht="15.75">
      <c r="A65" s="56">
        <v>59</v>
      </c>
      <c r="B65" s="50" t="s">
        <v>42</v>
      </c>
      <c r="C65" s="51" t="s">
        <v>22</v>
      </c>
      <c r="D65" s="52"/>
      <c r="E65" s="53"/>
      <c r="F65" s="54">
        <v>109</v>
      </c>
      <c r="G65" s="54">
        <f t="shared" si="0"/>
        <v>109</v>
      </c>
      <c r="H65" s="13">
        <f t="shared" si="1"/>
        <v>0</v>
      </c>
      <c r="I65" s="14">
        <f t="shared" si="2"/>
        <v>0</v>
      </c>
      <c r="J65" s="14">
        <f t="shared" si="3"/>
        <v>298.3766</v>
      </c>
      <c r="K65" s="15">
        <f t="shared" si="4"/>
        <v>298.3766</v>
      </c>
      <c r="L65" s="14">
        <f t="shared" si="5"/>
        <v>0</v>
      </c>
      <c r="M65" s="14">
        <f t="shared" si="6"/>
        <v>0</v>
      </c>
      <c r="N65" s="14">
        <f t="shared" si="7"/>
        <v>292.21809999999999</v>
      </c>
      <c r="O65" s="15">
        <f t="shared" si="8"/>
        <v>292.21809999999999</v>
      </c>
      <c r="P65" s="14">
        <f t="shared" si="9"/>
        <v>0</v>
      </c>
      <c r="Q65" s="14">
        <f t="shared" si="10"/>
        <v>0</v>
      </c>
      <c r="R65" s="14">
        <f t="shared" si="11"/>
        <v>276.58750000000003</v>
      </c>
      <c r="S65" s="15">
        <f t="shared" si="12"/>
        <v>276.58750000000003</v>
      </c>
    </row>
    <row r="66" spans="1:19" s="55" customFormat="1" ht="15.75">
      <c r="A66" s="56">
        <v>60</v>
      </c>
      <c r="B66" s="50" t="s">
        <v>42</v>
      </c>
      <c r="C66" s="51" t="s">
        <v>27</v>
      </c>
      <c r="D66" s="52"/>
      <c r="E66" s="53"/>
      <c r="F66" s="54">
        <v>133</v>
      </c>
      <c r="G66" s="54">
        <f t="shared" si="0"/>
        <v>133</v>
      </c>
      <c r="H66" s="13">
        <f t="shared" si="1"/>
        <v>0</v>
      </c>
      <c r="I66" s="14">
        <f t="shared" si="2"/>
        <v>0</v>
      </c>
      <c r="J66" s="14">
        <f t="shared" si="3"/>
        <v>364.07420000000002</v>
      </c>
      <c r="K66" s="15">
        <f t="shared" si="4"/>
        <v>364.07420000000002</v>
      </c>
      <c r="L66" s="14">
        <f t="shared" si="5"/>
        <v>0</v>
      </c>
      <c r="M66" s="14">
        <f t="shared" si="6"/>
        <v>0</v>
      </c>
      <c r="N66" s="14">
        <f t="shared" si="7"/>
        <v>356.55969999999996</v>
      </c>
      <c r="O66" s="15">
        <f t="shared" si="8"/>
        <v>356.55969999999996</v>
      </c>
      <c r="P66" s="14">
        <f t="shared" si="9"/>
        <v>0</v>
      </c>
      <c r="Q66" s="14">
        <f t="shared" si="10"/>
        <v>0</v>
      </c>
      <c r="R66" s="14">
        <f t="shared" si="11"/>
        <v>337.48750000000001</v>
      </c>
      <c r="S66" s="15">
        <f t="shared" si="12"/>
        <v>337.48750000000001</v>
      </c>
    </row>
    <row r="67" spans="1:19" s="55" customFormat="1" ht="15.75">
      <c r="A67" s="56">
        <v>61</v>
      </c>
      <c r="B67" s="50" t="s">
        <v>42</v>
      </c>
      <c r="C67" s="51" t="s">
        <v>56</v>
      </c>
      <c r="D67" s="52"/>
      <c r="E67" s="53"/>
      <c r="F67" s="54">
        <v>175</v>
      </c>
      <c r="G67" s="54">
        <f t="shared" si="0"/>
        <v>175</v>
      </c>
      <c r="H67" s="13">
        <f t="shared" si="1"/>
        <v>0</v>
      </c>
      <c r="I67" s="14">
        <f t="shared" si="2"/>
        <v>0</v>
      </c>
      <c r="J67" s="14">
        <f t="shared" si="3"/>
        <v>479.04500000000002</v>
      </c>
      <c r="K67" s="15">
        <f t="shared" si="4"/>
        <v>479.04500000000002</v>
      </c>
      <c r="L67" s="14">
        <f t="shared" si="5"/>
        <v>0</v>
      </c>
      <c r="M67" s="14">
        <f t="shared" si="6"/>
        <v>0</v>
      </c>
      <c r="N67" s="14">
        <f t="shared" si="7"/>
        <v>469.15749999999997</v>
      </c>
      <c r="O67" s="15">
        <f t="shared" si="8"/>
        <v>469.15749999999997</v>
      </c>
      <c r="P67" s="14">
        <f t="shared" si="9"/>
        <v>0</v>
      </c>
      <c r="Q67" s="14">
        <f t="shared" si="10"/>
        <v>0</v>
      </c>
      <c r="R67" s="14">
        <f t="shared" si="11"/>
        <v>444.0625</v>
      </c>
      <c r="S67" s="15">
        <f t="shared" si="12"/>
        <v>444.0625</v>
      </c>
    </row>
    <row r="68" spans="1:19" s="55" customFormat="1" ht="15.75">
      <c r="A68" s="56">
        <v>62</v>
      </c>
      <c r="B68" s="50" t="s">
        <v>42</v>
      </c>
      <c r="C68" s="51" t="s">
        <v>38</v>
      </c>
      <c r="D68" s="52"/>
      <c r="E68" s="53"/>
      <c r="F68" s="54">
        <v>116</v>
      </c>
      <c r="G68" s="54">
        <f t="shared" si="0"/>
        <v>116</v>
      </c>
      <c r="H68" s="13">
        <f t="shared" si="1"/>
        <v>0</v>
      </c>
      <c r="I68" s="14">
        <f t="shared" si="2"/>
        <v>0</v>
      </c>
      <c r="J68" s="14">
        <f t="shared" si="3"/>
        <v>317.53840000000002</v>
      </c>
      <c r="K68" s="15">
        <f t="shared" si="4"/>
        <v>317.53840000000002</v>
      </c>
      <c r="L68" s="14">
        <f t="shared" si="5"/>
        <v>0</v>
      </c>
      <c r="M68" s="14">
        <f t="shared" si="6"/>
        <v>0</v>
      </c>
      <c r="N68" s="14">
        <f t="shared" si="7"/>
        <v>310.98439999999999</v>
      </c>
      <c r="O68" s="15">
        <f t="shared" si="8"/>
        <v>310.98439999999999</v>
      </c>
      <c r="P68" s="14">
        <f t="shared" si="9"/>
        <v>0</v>
      </c>
      <c r="Q68" s="14">
        <f t="shared" si="10"/>
        <v>0</v>
      </c>
      <c r="R68" s="14">
        <f t="shared" si="11"/>
        <v>294.35000000000002</v>
      </c>
      <c r="S68" s="15">
        <f t="shared" si="12"/>
        <v>294.35000000000002</v>
      </c>
    </row>
    <row r="69" spans="1:19" s="55" customFormat="1" ht="15.75">
      <c r="A69" s="56">
        <v>63</v>
      </c>
      <c r="B69" s="50" t="s">
        <v>42</v>
      </c>
      <c r="C69" s="51" t="s">
        <v>39</v>
      </c>
      <c r="D69" s="52"/>
      <c r="E69" s="53"/>
      <c r="F69" s="54">
        <v>125</v>
      </c>
      <c r="G69" s="54">
        <f t="shared" si="0"/>
        <v>125</v>
      </c>
      <c r="H69" s="13">
        <f t="shared" si="1"/>
        <v>0</v>
      </c>
      <c r="I69" s="14">
        <f t="shared" si="2"/>
        <v>0</v>
      </c>
      <c r="J69" s="14">
        <f t="shared" si="3"/>
        <v>342.17500000000001</v>
      </c>
      <c r="K69" s="15">
        <f t="shared" si="4"/>
        <v>342.17500000000001</v>
      </c>
      <c r="L69" s="14">
        <f t="shared" si="5"/>
        <v>0</v>
      </c>
      <c r="M69" s="14">
        <f t="shared" si="6"/>
        <v>0</v>
      </c>
      <c r="N69" s="14">
        <f t="shared" si="7"/>
        <v>335.11249999999995</v>
      </c>
      <c r="O69" s="15">
        <f t="shared" si="8"/>
        <v>335.11249999999995</v>
      </c>
      <c r="P69" s="14">
        <f t="shared" si="9"/>
        <v>0</v>
      </c>
      <c r="Q69" s="14">
        <f t="shared" si="10"/>
        <v>0</v>
      </c>
      <c r="R69" s="14">
        <f t="shared" si="11"/>
        <v>317.1875</v>
      </c>
      <c r="S69" s="15">
        <f t="shared" si="12"/>
        <v>317.1875</v>
      </c>
    </row>
    <row r="70" spans="1:19" s="55" customFormat="1" ht="15.75">
      <c r="A70" s="56">
        <v>64</v>
      </c>
      <c r="B70" s="50" t="s">
        <v>42</v>
      </c>
      <c r="C70" s="51" t="s">
        <v>40</v>
      </c>
      <c r="D70" s="52"/>
      <c r="E70" s="53"/>
      <c r="F70" s="54">
        <v>141</v>
      </c>
      <c r="G70" s="54">
        <f t="shared" si="0"/>
        <v>141</v>
      </c>
      <c r="H70" s="13">
        <f t="shared" si="1"/>
        <v>0</v>
      </c>
      <c r="I70" s="14">
        <f t="shared" si="2"/>
        <v>0</v>
      </c>
      <c r="J70" s="14">
        <f t="shared" si="3"/>
        <v>385.97340000000003</v>
      </c>
      <c r="K70" s="15">
        <f t="shared" si="4"/>
        <v>385.97340000000003</v>
      </c>
      <c r="L70" s="14">
        <f t="shared" si="5"/>
        <v>0</v>
      </c>
      <c r="M70" s="14">
        <f t="shared" si="6"/>
        <v>0</v>
      </c>
      <c r="N70" s="14">
        <f t="shared" si="7"/>
        <v>378.00689999999997</v>
      </c>
      <c r="O70" s="15">
        <f t="shared" si="8"/>
        <v>378.00689999999997</v>
      </c>
      <c r="P70" s="14">
        <f t="shared" si="9"/>
        <v>0</v>
      </c>
      <c r="Q70" s="14">
        <f t="shared" si="10"/>
        <v>0</v>
      </c>
      <c r="R70" s="14">
        <f t="shared" si="11"/>
        <v>357.78750000000002</v>
      </c>
      <c r="S70" s="15">
        <f t="shared" si="12"/>
        <v>357.78750000000002</v>
      </c>
    </row>
    <row r="71" spans="1:19" ht="15.75">
      <c r="A71" s="56">
        <v>65</v>
      </c>
      <c r="B71" s="16" t="s">
        <v>42</v>
      </c>
      <c r="C71" s="9" t="s">
        <v>61</v>
      </c>
      <c r="D71" s="10">
        <v>31</v>
      </c>
      <c r="E71" s="11"/>
      <c r="F71" s="12"/>
      <c r="G71" s="12">
        <f t="shared" si="0"/>
        <v>31</v>
      </c>
      <c r="H71" s="13">
        <f t="shared" si="1"/>
        <v>88.684799999999996</v>
      </c>
      <c r="I71" s="14">
        <f t="shared" si="2"/>
        <v>0</v>
      </c>
      <c r="J71" s="14">
        <f t="shared" si="3"/>
        <v>0</v>
      </c>
      <c r="K71" s="15">
        <f t="shared" si="4"/>
        <v>88.684799999999996</v>
      </c>
      <c r="L71" s="14">
        <f t="shared" si="5"/>
        <v>86.719400000000007</v>
      </c>
      <c r="M71" s="14">
        <f t="shared" si="6"/>
        <v>0</v>
      </c>
      <c r="N71" s="14">
        <f t="shared" si="7"/>
        <v>0</v>
      </c>
      <c r="O71" s="15">
        <f t="shared" si="8"/>
        <v>86.719400000000007</v>
      </c>
      <c r="P71" s="14">
        <f t="shared" si="9"/>
        <v>80.671300000000002</v>
      </c>
      <c r="Q71" s="14">
        <f t="shared" si="10"/>
        <v>0</v>
      </c>
      <c r="R71" s="14">
        <f t="shared" si="11"/>
        <v>0</v>
      </c>
      <c r="S71" s="15">
        <f t="shared" si="12"/>
        <v>80.671300000000002</v>
      </c>
    </row>
    <row r="72" spans="1:19" ht="15.75">
      <c r="A72" s="56">
        <v>66</v>
      </c>
      <c r="B72" s="16" t="s">
        <v>42</v>
      </c>
      <c r="C72" s="9" t="s">
        <v>62</v>
      </c>
      <c r="D72" s="10">
        <v>46</v>
      </c>
      <c r="E72" s="11"/>
      <c r="F72" s="12"/>
      <c r="G72" s="12">
        <f t="shared" si="0"/>
        <v>46</v>
      </c>
      <c r="H72" s="13">
        <f t="shared" ref="H72:H135" si="14">D72*2.8608</f>
        <v>131.5968</v>
      </c>
      <c r="I72" s="14">
        <f t="shared" ref="I72:I135" si="15">E72*3.0989</f>
        <v>0</v>
      </c>
      <c r="J72" s="14">
        <f t="shared" ref="J72:J135" si="16">F72*2.7374</f>
        <v>0</v>
      </c>
      <c r="K72" s="15">
        <f t="shared" ref="K72:K135" si="17">H72+I72+J72</f>
        <v>131.5968</v>
      </c>
      <c r="L72" s="14">
        <f t="shared" ref="L72:L135" si="18">D72*2.7974</f>
        <v>128.68039999999999</v>
      </c>
      <c r="M72" s="14">
        <f t="shared" ref="M72:M135" si="19">E72*3.0305</f>
        <v>0</v>
      </c>
      <c r="N72" s="14">
        <f t="shared" ref="N72:N135" si="20">F72*2.6809</f>
        <v>0</v>
      </c>
      <c r="O72" s="15">
        <f t="shared" ref="O72:O135" si="21">L72+M72+N72</f>
        <v>128.68039999999999</v>
      </c>
      <c r="P72" s="14">
        <f t="shared" ref="P72:P135" si="22">D72*2.6023</f>
        <v>119.7058</v>
      </c>
      <c r="Q72" s="14">
        <f t="shared" ref="Q72:Q135" si="23">E72*2.9731</f>
        <v>0</v>
      </c>
      <c r="R72" s="14">
        <f t="shared" ref="R72:R135" si="24">F72*2.5375</f>
        <v>0</v>
      </c>
      <c r="S72" s="15">
        <f t="shared" ref="S72:S135" si="25">P72+Q72+R72</f>
        <v>119.7058</v>
      </c>
    </row>
    <row r="73" spans="1:19" ht="15.75">
      <c r="A73" s="56">
        <v>67</v>
      </c>
      <c r="B73" s="16" t="s">
        <v>42</v>
      </c>
      <c r="C73" s="9" t="s">
        <v>63</v>
      </c>
      <c r="D73" s="10">
        <v>73</v>
      </c>
      <c r="E73" s="11"/>
      <c r="F73" s="12"/>
      <c r="G73" s="12">
        <f t="shared" si="0"/>
        <v>73</v>
      </c>
      <c r="H73" s="13">
        <f t="shared" si="14"/>
        <v>208.83839999999998</v>
      </c>
      <c r="I73" s="14">
        <f t="shared" si="15"/>
        <v>0</v>
      </c>
      <c r="J73" s="14">
        <f t="shared" si="16"/>
        <v>0</v>
      </c>
      <c r="K73" s="15">
        <f t="shared" si="17"/>
        <v>208.83839999999998</v>
      </c>
      <c r="L73" s="14">
        <f t="shared" si="18"/>
        <v>204.21020000000001</v>
      </c>
      <c r="M73" s="14">
        <f t="shared" si="19"/>
        <v>0</v>
      </c>
      <c r="N73" s="14">
        <f t="shared" si="20"/>
        <v>0</v>
      </c>
      <c r="O73" s="15">
        <f t="shared" si="21"/>
        <v>204.21020000000001</v>
      </c>
      <c r="P73" s="14">
        <f t="shared" si="22"/>
        <v>189.96790000000001</v>
      </c>
      <c r="Q73" s="14">
        <f t="shared" si="23"/>
        <v>0</v>
      </c>
      <c r="R73" s="14">
        <f t="shared" si="24"/>
        <v>0</v>
      </c>
      <c r="S73" s="15">
        <f t="shared" si="25"/>
        <v>189.96790000000001</v>
      </c>
    </row>
    <row r="74" spans="1:19" ht="22.5">
      <c r="A74" s="56">
        <v>68</v>
      </c>
      <c r="B74" s="16" t="s">
        <v>42</v>
      </c>
      <c r="C74" s="9" t="s">
        <v>64</v>
      </c>
      <c r="D74" s="10"/>
      <c r="E74" s="11"/>
      <c r="F74" s="12">
        <v>61</v>
      </c>
      <c r="G74" s="12">
        <f t="shared" si="0"/>
        <v>61</v>
      </c>
      <c r="H74" s="13">
        <f t="shared" si="14"/>
        <v>0</v>
      </c>
      <c r="I74" s="14">
        <f t="shared" si="15"/>
        <v>0</v>
      </c>
      <c r="J74" s="14">
        <f t="shared" si="16"/>
        <v>166.98140000000001</v>
      </c>
      <c r="K74" s="15">
        <f t="shared" si="17"/>
        <v>166.98140000000001</v>
      </c>
      <c r="L74" s="14">
        <f t="shared" si="18"/>
        <v>0</v>
      </c>
      <c r="M74" s="14">
        <f t="shared" si="19"/>
        <v>0</v>
      </c>
      <c r="N74" s="14">
        <f t="shared" si="20"/>
        <v>163.53489999999999</v>
      </c>
      <c r="O74" s="15">
        <f t="shared" si="21"/>
        <v>163.53489999999999</v>
      </c>
      <c r="P74" s="14">
        <f t="shared" si="22"/>
        <v>0</v>
      </c>
      <c r="Q74" s="14">
        <f t="shared" si="23"/>
        <v>0</v>
      </c>
      <c r="R74" s="14">
        <f t="shared" si="24"/>
        <v>154.78749999999999</v>
      </c>
      <c r="S74" s="15">
        <f t="shared" si="25"/>
        <v>154.78749999999999</v>
      </c>
    </row>
    <row r="75" spans="1:19" ht="15.75">
      <c r="A75" s="56">
        <v>69</v>
      </c>
      <c r="B75" s="16" t="s">
        <v>42</v>
      </c>
      <c r="C75" s="9" t="s">
        <v>65</v>
      </c>
      <c r="D75" s="10"/>
      <c r="E75" s="11"/>
      <c r="F75" s="12">
        <v>41</v>
      </c>
      <c r="G75" s="12">
        <f t="shared" si="0"/>
        <v>41</v>
      </c>
      <c r="H75" s="13">
        <f t="shared" si="14"/>
        <v>0</v>
      </c>
      <c r="I75" s="14">
        <f t="shared" si="15"/>
        <v>0</v>
      </c>
      <c r="J75" s="14">
        <f t="shared" si="16"/>
        <v>112.2334</v>
      </c>
      <c r="K75" s="15">
        <f t="shared" si="17"/>
        <v>112.2334</v>
      </c>
      <c r="L75" s="14">
        <f t="shared" si="18"/>
        <v>0</v>
      </c>
      <c r="M75" s="14">
        <f t="shared" si="19"/>
        <v>0</v>
      </c>
      <c r="N75" s="14">
        <f t="shared" si="20"/>
        <v>109.9169</v>
      </c>
      <c r="O75" s="15">
        <f t="shared" si="21"/>
        <v>109.9169</v>
      </c>
      <c r="P75" s="14">
        <f t="shared" si="22"/>
        <v>0</v>
      </c>
      <c r="Q75" s="14">
        <f t="shared" si="23"/>
        <v>0</v>
      </c>
      <c r="R75" s="14">
        <f t="shared" si="24"/>
        <v>104.03750000000001</v>
      </c>
      <c r="S75" s="15">
        <f t="shared" si="25"/>
        <v>104.03750000000001</v>
      </c>
    </row>
    <row r="76" spans="1:19" ht="15.75">
      <c r="A76" s="56">
        <v>70</v>
      </c>
      <c r="B76" s="16" t="s">
        <v>42</v>
      </c>
      <c r="C76" s="9" t="s">
        <v>66</v>
      </c>
      <c r="D76" s="10"/>
      <c r="E76" s="11"/>
      <c r="F76" s="12">
        <v>23</v>
      </c>
      <c r="G76" s="12">
        <f t="shared" si="0"/>
        <v>23</v>
      </c>
      <c r="H76" s="13">
        <f t="shared" si="14"/>
        <v>0</v>
      </c>
      <c r="I76" s="14">
        <f t="shared" si="15"/>
        <v>0</v>
      </c>
      <c r="J76" s="14">
        <f t="shared" si="16"/>
        <v>62.9602</v>
      </c>
      <c r="K76" s="15">
        <f t="shared" si="17"/>
        <v>62.9602</v>
      </c>
      <c r="L76" s="14">
        <f t="shared" si="18"/>
        <v>0</v>
      </c>
      <c r="M76" s="14">
        <f t="shared" si="19"/>
        <v>0</v>
      </c>
      <c r="N76" s="14">
        <f t="shared" si="20"/>
        <v>61.660699999999999</v>
      </c>
      <c r="O76" s="15">
        <f t="shared" si="21"/>
        <v>61.660699999999999</v>
      </c>
      <c r="P76" s="14">
        <f t="shared" si="22"/>
        <v>0</v>
      </c>
      <c r="Q76" s="14">
        <f t="shared" si="23"/>
        <v>0</v>
      </c>
      <c r="R76" s="14">
        <f t="shared" si="24"/>
        <v>58.362500000000004</v>
      </c>
      <c r="S76" s="15">
        <f t="shared" si="25"/>
        <v>58.362500000000004</v>
      </c>
    </row>
    <row r="77" spans="1:19" ht="15.75">
      <c r="A77" s="56">
        <v>71</v>
      </c>
      <c r="B77" s="16" t="s">
        <v>42</v>
      </c>
      <c r="C77" s="9" t="s">
        <v>67</v>
      </c>
      <c r="D77" s="10">
        <v>19</v>
      </c>
      <c r="E77" s="11"/>
      <c r="F77" s="12">
        <v>41</v>
      </c>
      <c r="G77" s="12">
        <f t="shared" si="0"/>
        <v>60</v>
      </c>
      <c r="H77" s="13">
        <f t="shared" si="14"/>
        <v>54.355199999999996</v>
      </c>
      <c r="I77" s="14">
        <f t="shared" si="15"/>
        <v>0</v>
      </c>
      <c r="J77" s="14">
        <f t="shared" si="16"/>
        <v>112.2334</v>
      </c>
      <c r="K77" s="15">
        <f t="shared" si="17"/>
        <v>166.58859999999999</v>
      </c>
      <c r="L77" s="14">
        <f t="shared" si="18"/>
        <v>53.150600000000004</v>
      </c>
      <c r="M77" s="14">
        <f t="shared" si="19"/>
        <v>0</v>
      </c>
      <c r="N77" s="14">
        <f t="shared" si="20"/>
        <v>109.9169</v>
      </c>
      <c r="O77" s="15">
        <f t="shared" si="21"/>
        <v>163.0675</v>
      </c>
      <c r="P77" s="14">
        <f t="shared" si="22"/>
        <v>49.4437</v>
      </c>
      <c r="Q77" s="14">
        <f t="shared" si="23"/>
        <v>0</v>
      </c>
      <c r="R77" s="14">
        <f t="shared" si="24"/>
        <v>104.03750000000001</v>
      </c>
      <c r="S77" s="15">
        <f t="shared" si="25"/>
        <v>153.4812</v>
      </c>
    </row>
    <row r="78" spans="1:19" ht="15.75">
      <c r="A78" s="56">
        <v>72</v>
      </c>
      <c r="B78" s="16" t="s">
        <v>42</v>
      </c>
      <c r="C78" s="9" t="s">
        <v>68</v>
      </c>
      <c r="D78" s="10">
        <v>147</v>
      </c>
      <c r="E78" s="11"/>
      <c r="F78" s="12">
        <v>41</v>
      </c>
      <c r="G78" s="12">
        <f t="shared" si="0"/>
        <v>188</v>
      </c>
      <c r="H78" s="13">
        <f t="shared" si="14"/>
        <v>420.53759999999994</v>
      </c>
      <c r="I78" s="14">
        <f t="shared" si="15"/>
        <v>0</v>
      </c>
      <c r="J78" s="14">
        <f t="shared" si="16"/>
        <v>112.2334</v>
      </c>
      <c r="K78" s="15">
        <f t="shared" si="17"/>
        <v>532.77099999999996</v>
      </c>
      <c r="L78" s="14">
        <f t="shared" si="18"/>
        <v>411.21780000000001</v>
      </c>
      <c r="M78" s="14">
        <f t="shared" si="19"/>
        <v>0</v>
      </c>
      <c r="N78" s="14">
        <f t="shared" si="20"/>
        <v>109.9169</v>
      </c>
      <c r="O78" s="15">
        <f t="shared" si="21"/>
        <v>521.13470000000007</v>
      </c>
      <c r="P78" s="14">
        <f t="shared" si="22"/>
        <v>382.53809999999999</v>
      </c>
      <c r="Q78" s="14">
        <f t="shared" si="23"/>
        <v>0</v>
      </c>
      <c r="R78" s="14">
        <f t="shared" si="24"/>
        <v>104.03750000000001</v>
      </c>
      <c r="S78" s="15">
        <f t="shared" si="25"/>
        <v>486.57560000000001</v>
      </c>
    </row>
    <row r="79" spans="1:19" ht="15.75">
      <c r="A79" s="56">
        <v>73</v>
      </c>
      <c r="B79" s="16" t="s">
        <v>42</v>
      </c>
      <c r="C79" s="9" t="s">
        <v>69</v>
      </c>
      <c r="D79" s="10">
        <v>118</v>
      </c>
      <c r="E79" s="11"/>
      <c r="F79" s="12"/>
      <c r="G79" s="12">
        <f t="shared" si="0"/>
        <v>118</v>
      </c>
      <c r="H79" s="13">
        <f t="shared" si="14"/>
        <v>337.57439999999997</v>
      </c>
      <c r="I79" s="14">
        <f t="shared" si="15"/>
        <v>0</v>
      </c>
      <c r="J79" s="14">
        <f t="shared" si="16"/>
        <v>0</v>
      </c>
      <c r="K79" s="15">
        <f t="shared" si="17"/>
        <v>337.57439999999997</v>
      </c>
      <c r="L79" s="14">
        <f t="shared" si="18"/>
        <v>330.09320000000002</v>
      </c>
      <c r="M79" s="14">
        <f t="shared" si="19"/>
        <v>0</v>
      </c>
      <c r="N79" s="14">
        <f t="shared" si="20"/>
        <v>0</v>
      </c>
      <c r="O79" s="15">
        <f t="shared" si="21"/>
        <v>330.09320000000002</v>
      </c>
      <c r="P79" s="14">
        <f t="shared" si="22"/>
        <v>307.07139999999998</v>
      </c>
      <c r="Q79" s="14">
        <f t="shared" si="23"/>
        <v>0</v>
      </c>
      <c r="R79" s="14">
        <f t="shared" si="24"/>
        <v>0</v>
      </c>
      <c r="S79" s="15">
        <f t="shared" si="25"/>
        <v>307.07139999999998</v>
      </c>
    </row>
    <row r="80" spans="1:19" ht="15.75">
      <c r="A80" s="56">
        <v>74</v>
      </c>
      <c r="B80" s="16" t="s">
        <v>42</v>
      </c>
      <c r="C80" s="9" t="s">
        <v>70</v>
      </c>
      <c r="D80" s="10">
        <v>149</v>
      </c>
      <c r="E80" s="11"/>
      <c r="F80" s="12"/>
      <c r="G80" s="12">
        <f t="shared" si="0"/>
        <v>149</v>
      </c>
      <c r="H80" s="13">
        <f t="shared" si="14"/>
        <v>426.25919999999996</v>
      </c>
      <c r="I80" s="14">
        <f t="shared" si="15"/>
        <v>0</v>
      </c>
      <c r="J80" s="14">
        <f t="shared" si="16"/>
        <v>0</v>
      </c>
      <c r="K80" s="15">
        <f t="shared" si="17"/>
        <v>426.25919999999996</v>
      </c>
      <c r="L80" s="14">
        <f t="shared" si="18"/>
        <v>416.81260000000003</v>
      </c>
      <c r="M80" s="14">
        <f t="shared" si="19"/>
        <v>0</v>
      </c>
      <c r="N80" s="14">
        <f t="shared" si="20"/>
        <v>0</v>
      </c>
      <c r="O80" s="15">
        <f t="shared" si="21"/>
        <v>416.81260000000003</v>
      </c>
      <c r="P80" s="14">
        <f t="shared" si="22"/>
        <v>387.74270000000001</v>
      </c>
      <c r="Q80" s="14">
        <f t="shared" si="23"/>
        <v>0</v>
      </c>
      <c r="R80" s="14">
        <f t="shared" si="24"/>
        <v>0</v>
      </c>
      <c r="S80" s="15">
        <f t="shared" si="25"/>
        <v>387.74270000000001</v>
      </c>
    </row>
    <row r="81" spans="1:19" ht="31.5">
      <c r="A81" s="56">
        <v>75</v>
      </c>
      <c r="B81" s="16" t="s">
        <v>71</v>
      </c>
      <c r="C81" s="9" t="s">
        <v>45</v>
      </c>
      <c r="D81" s="10">
        <v>49</v>
      </c>
      <c r="E81" s="11"/>
      <c r="F81" s="12">
        <v>41</v>
      </c>
      <c r="G81" s="12">
        <f t="shared" si="0"/>
        <v>90</v>
      </c>
      <c r="H81" s="13">
        <f t="shared" si="14"/>
        <v>140.17919999999998</v>
      </c>
      <c r="I81" s="14">
        <f t="shared" si="15"/>
        <v>0</v>
      </c>
      <c r="J81" s="14">
        <f t="shared" si="16"/>
        <v>112.2334</v>
      </c>
      <c r="K81" s="15">
        <f t="shared" si="17"/>
        <v>252.4126</v>
      </c>
      <c r="L81" s="14">
        <f t="shared" si="18"/>
        <v>137.07259999999999</v>
      </c>
      <c r="M81" s="14">
        <f t="shared" si="19"/>
        <v>0</v>
      </c>
      <c r="N81" s="14">
        <f t="shared" si="20"/>
        <v>109.9169</v>
      </c>
      <c r="O81" s="15">
        <f t="shared" si="21"/>
        <v>246.98949999999999</v>
      </c>
      <c r="P81" s="14">
        <f t="shared" si="22"/>
        <v>127.51270000000001</v>
      </c>
      <c r="Q81" s="14">
        <f t="shared" si="23"/>
        <v>0</v>
      </c>
      <c r="R81" s="14">
        <f t="shared" si="24"/>
        <v>104.03750000000001</v>
      </c>
      <c r="S81" s="15">
        <f t="shared" si="25"/>
        <v>231.55020000000002</v>
      </c>
    </row>
    <row r="82" spans="1:19" ht="31.5">
      <c r="A82" s="56">
        <v>76</v>
      </c>
      <c r="B82" s="16" t="s">
        <v>72</v>
      </c>
      <c r="C82" s="9" t="s">
        <v>73</v>
      </c>
      <c r="D82" s="10"/>
      <c r="E82" s="11"/>
      <c r="F82" s="12">
        <v>174</v>
      </c>
      <c r="G82" s="12">
        <f t="shared" si="0"/>
        <v>174</v>
      </c>
      <c r="H82" s="13">
        <f t="shared" si="14"/>
        <v>0</v>
      </c>
      <c r="I82" s="14">
        <f t="shared" si="15"/>
        <v>0</v>
      </c>
      <c r="J82" s="14">
        <f t="shared" si="16"/>
        <v>476.30760000000004</v>
      </c>
      <c r="K82" s="15">
        <f t="shared" si="17"/>
        <v>476.30760000000004</v>
      </c>
      <c r="L82" s="14">
        <f t="shared" si="18"/>
        <v>0</v>
      </c>
      <c r="M82" s="14">
        <f t="shared" si="19"/>
        <v>0</v>
      </c>
      <c r="N82" s="14">
        <f t="shared" si="20"/>
        <v>466.47659999999996</v>
      </c>
      <c r="O82" s="15">
        <f t="shared" si="21"/>
        <v>466.47659999999996</v>
      </c>
      <c r="P82" s="14">
        <f t="shared" si="22"/>
        <v>0</v>
      </c>
      <c r="Q82" s="14">
        <f t="shared" si="23"/>
        <v>0</v>
      </c>
      <c r="R82" s="14">
        <f t="shared" si="24"/>
        <v>441.52500000000003</v>
      </c>
      <c r="S82" s="15">
        <f t="shared" si="25"/>
        <v>441.52500000000003</v>
      </c>
    </row>
    <row r="83" spans="1:19" ht="15.75">
      <c r="A83" s="56">
        <v>77</v>
      </c>
      <c r="B83" s="16" t="s">
        <v>42</v>
      </c>
      <c r="C83" s="9" t="s">
        <v>133</v>
      </c>
      <c r="D83" s="10"/>
      <c r="E83" s="11"/>
      <c r="F83" s="12">
        <v>103</v>
      </c>
      <c r="G83" s="12">
        <f t="shared" si="0"/>
        <v>103</v>
      </c>
      <c r="H83" s="13">
        <f t="shared" si="14"/>
        <v>0</v>
      </c>
      <c r="I83" s="14">
        <f t="shared" si="15"/>
        <v>0</v>
      </c>
      <c r="J83" s="14">
        <f t="shared" si="16"/>
        <v>281.9522</v>
      </c>
      <c r="K83" s="15">
        <f t="shared" si="17"/>
        <v>281.9522</v>
      </c>
      <c r="L83" s="14">
        <f t="shared" si="18"/>
        <v>0</v>
      </c>
      <c r="M83" s="14">
        <f t="shared" si="19"/>
        <v>0</v>
      </c>
      <c r="N83" s="14">
        <f t="shared" si="20"/>
        <v>276.1327</v>
      </c>
      <c r="O83" s="15">
        <f t="shared" si="21"/>
        <v>276.1327</v>
      </c>
      <c r="P83" s="14">
        <f t="shared" si="22"/>
        <v>0</v>
      </c>
      <c r="Q83" s="14">
        <f t="shared" si="23"/>
        <v>0</v>
      </c>
      <c r="R83" s="14">
        <f t="shared" si="24"/>
        <v>261.36250000000001</v>
      </c>
      <c r="S83" s="15">
        <f t="shared" si="25"/>
        <v>261.36250000000001</v>
      </c>
    </row>
    <row r="84" spans="1:19" ht="15.75">
      <c r="A84" s="56">
        <v>78</v>
      </c>
      <c r="B84" s="16" t="s">
        <v>42</v>
      </c>
      <c r="C84" s="9" t="s">
        <v>35</v>
      </c>
      <c r="D84" s="10"/>
      <c r="E84" s="11"/>
      <c r="F84" s="12">
        <v>23</v>
      </c>
      <c r="G84" s="12">
        <f t="shared" si="0"/>
        <v>23</v>
      </c>
      <c r="H84" s="13">
        <f t="shared" si="14"/>
        <v>0</v>
      </c>
      <c r="I84" s="14">
        <f t="shared" si="15"/>
        <v>0</v>
      </c>
      <c r="J84" s="14">
        <f t="shared" si="16"/>
        <v>62.9602</v>
      </c>
      <c r="K84" s="15">
        <f t="shared" si="17"/>
        <v>62.9602</v>
      </c>
      <c r="L84" s="14">
        <f t="shared" si="18"/>
        <v>0</v>
      </c>
      <c r="M84" s="14">
        <f t="shared" si="19"/>
        <v>0</v>
      </c>
      <c r="N84" s="14">
        <f t="shared" si="20"/>
        <v>61.660699999999999</v>
      </c>
      <c r="O84" s="15">
        <f t="shared" si="21"/>
        <v>61.660699999999999</v>
      </c>
      <c r="P84" s="14">
        <f t="shared" si="22"/>
        <v>0</v>
      </c>
      <c r="Q84" s="14">
        <f t="shared" si="23"/>
        <v>0</v>
      </c>
      <c r="R84" s="14">
        <f t="shared" si="24"/>
        <v>58.362500000000004</v>
      </c>
      <c r="S84" s="15">
        <f t="shared" si="25"/>
        <v>58.362500000000004</v>
      </c>
    </row>
    <row r="85" spans="1:19" ht="22.5">
      <c r="A85" s="56">
        <v>79</v>
      </c>
      <c r="B85" s="16" t="s">
        <v>42</v>
      </c>
      <c r="C85" s="9" t="s">
        <v>75</v>
      </c>
      <c r="D85" s="10">
        <v>45</v>
      </c>
      <c r="E85" s="11"/>
      <c r="F85" s="12"/>
      <c r="G85" s="12">
        <f t="shared" si="0"/>
        <v>45</v>
      </c>
      <c r="H85" s="13">
        <f t="shared" si="14"/>
        <v>128.73599999999999</v>
      </c>
      <c r="I85" s="14">
        <f t="shared" si="15"/>
        <v>0</v>
      </c>
      <c r="J85" s="14">
        <f t="shared" si="16"/>
        <v>0</v>
      </c>
      <c r="K85" s="15">
        <f t="shared" si="17"/>
        <v>128.73599999999999</v>
      </c>
      <c r="L85" s="14">
        <f t="shared" si="18"/>
        <v>125.88300000000001</v>
      </c>
      <c r="M85" s="14">
        <f t="shared" si="19"/>
        <v>0</v>
      </c>
      <c r="N85" s="14">
        <f t="shared" si="20"/>
        <v>0</v>
      </c>
      <c r="O85" s="15">
        <f t="shared" si="21"/>
        <v>125.88300000000001</v>
      </c>
      <c r="P85" s="14">
        <f t="shared" si="22"/>
        <v>117.1035</v>
      </c>
      <c r="Q85" s="14">
        <f t="shared" si="23"/>
        <v>0</v>
      </c>
      <c r="R85" s="14">
        <f t="shared" si="24"/>
        <v>0</v>
      </c>
      <c r="S85" s="15">
        <f t="shared" si="25"/>
        <v>117.1035</v>
      </c>
    </row>
    <row r="86" spans="1:19" ht="15.75">
      <c r="A86" s="56">
        <v>80</v>
      </c>
      <c r="B86" s="16"/>
      <c r="C86" s="9" t="s">
        <v>76</v>
      </c>
      <c r="D86" s="10"/>
      <c r="E86" s="11"/>
      <c r="F86" s="12">
        <v>75</v>
      </c>
      <c r="G86" s="12">
        <f t="shared" si="0"/>
        <v>75</v>
      </c>
      <c r="H86" s="13">
        <f t="shared" si="14"/>
        <v>0</v>
      </c>
      <c r="I86" s="14">
        <f t="shared" si="15"/>
        <v>0</v>
      </c>
      <c r="J86" s="14">
        <f t="shared" si="16"/>
        <v>205.30500000000001</v>
      </c>
      <c r="K86" s="15">
        <f t="shared" si="17"/>
        <v>205.30500000000001</v>
      </c>
      <c r="L86" s="14">
        <f t="shared" si="18"/>
        <v>0</v>
      </c>
      <c r="M86" s="14">
        <f t="shared" si="19"/>
        <v>0</v>
      </c>
      <c r="N86" s="14">
        <f t="shared" si="20"/>
        <v>201.0675</v>
      </c>
      <c r="O86" s="15">
        <f t="shared" si="21"/>
        <v>201.0675</v>
      </c>
      <c r="P86" s="14">
        <f t="shared" si="22"/>
        <v>0</v>
      </c>
      <c r="Q86" s="14">
        <f t="shared" si="23"/>
        <v>0</v>
      </c>
      <c r="R86" s="14">
        <f t="shared" si="24"/>
        <v>190.3125</v>
      </c>
      <c r="S86" s="15">
        <f t="shared" si="25"/>
        <v>190.3125</v>
      </c>
    </row>
    <row r="87" spans="1:19" ht="15.75">
      <c r="A87" s="56">
        <v>81</v>
      </c>
      <c r="B87" s="16"/>
      <c r="C87" s="9" t="s">
        <v>77</v>
      </c>
      <c r="D87" s="10">
        <v>57.5</v>
      </c>
      <c r="E87" s="11"/>
      <c r="F87" s="12"/>
      <c r="G87" s="12">
        <f t="shared" si="0"/>
        <v>57.5</v>
      </c>
      <c r="H87" s="13">
        <f t="shared" si="14"/>
        <v>164.49599999999998</v>
      </c>
      <c r="I87" s="14">
        <f t="shared" si="15"/>
        <v>0</v>
      </c>
      <c r="J87" s="14">
        <f t="shared" si="16"/>
        <v>0</v>
      </c>
      <c r="K87" s="15">
        <f t="shared" si="17"/>
        <v>164.49599999999998</v>
      </c>
      <c r="L87" s="14">
        <f t="shared" si="18"/>
        <v>160.85050000000001</v>
      </c>
      <c r="M87" s="14">
        <f t="shared" si="19"/>
        <v>0</v>
      </c>
      <c r="N87" s="14">
        <f t="shared" si="20"/>
        <v>0</v>
      </c>
      <c r="O87" s="15">
        <f t="shared" si="21"/>
        <v>160.85050000000001</v>
      </c>
      <c r="P87" s="14">
        <f t="shared" si="22"/>
        <v>149.63225</v>
      </c>
      <c r="Q87" s="14">
        <f t="shared" si="23"/>
        <v>0</v>
      </c>
      <c r="R87" s="14">
        <f t="shared" si="24"/>
        <v>0</v>
      </c>
      <c r="S87" s="15">
        <f t="shared" si="25"/>
        <v>149.63225</v>
      </c>
    </row>
    <row r="88" spans="1:19" ht="15.75">
      <c r="A88" s="56">
        <v>82</v>
      </c>
      <c r="B88" s="16"/>
      <c r="C88" s="9" t="s">
        <v>78</v>
      </c>
      <c r="D88" s="10">
        <v>45</v>
      </c>
      <c r="E88" s="11">
        <v>20.5</v>
      </c>
      <c r="F88" s="12"/>
      <c r="G88" s="12">
        <f t="shared" si="0"/>
        <v>65.5</v>
      </c>
      <c r="H88" s="13">
        <f t="shared" si="14"/>
        <v>128.73599999999999</v>
      </c>
      <c r="I88" s="14">
        <f t="shared" si="15"/>
        <v>63.527450000000002</v>
      </c>
      <c r="J88" s="14">
        <f t="shared" si="16"/>
        <v>0</v>
      </c>
      <c r="K88" s="15">
        <f t="shared" si="17"/>
        <v>192.26344999999998</v>
      </c>
      <c r="L88" s="14">
        <f t="shared" si="18"/>
        <v>125.88300000000001</v>
      </c>
      <c r="M88" s="14">
        <f t="shared" si="19"/>
        <v>62.125250000000001</v>
      </c>
      <c r="N88" s="14">
        <f t="shared" si="20"/>
        <v>0</v>
      </c>
      <c r="O88" s="15">
        <f t="shared" si="21"/>
        <v>188.00825</v>
      </c>
      <c r="P88" s="14">
        <f t="shared" si="22"/>
        <v>117.1035</v>
      </c>
      <c r="Q88" s="14">
        <f t="shared" si="23"/>
        <v>60.948550000000004</v>
      </c>
      <c r="R88" s="14">
        <f t="shared" si="24"/>
        <v>0</v>
      </c>
      <c r="S88" s="15">
        <f t="shared" si="25"/>
        <v>178.05205000000001</v>
      </c>
    </row>
    <row r="89" spans="1:19" ht="15.75">
      <c r="A89" s="56">
        <v>83</v>
      </c>
      <c r="B89" s="16"/>
      <c r="C89" s="9" t="s">
        <v>79</v>
      </c>
      <c r="D89" s="10">
        <v>22.3</v>
      </c>
      <c r="E89" s="11">
        <v>24.7</v>
      </c>
      <c r="F89" s="12"/>
      <c r="G89" s="12">
        <f t="shared" si="0"/>
        <v>47</v>
      </c>
      <c r="H89" s="13">
        <f t="shared" si="14"/>
        <v>63.795839999999998</v>
      </c>
      <c r="I89" s="14">
        <f t="shared" si="15"/>
        <v>76.542829999999995</v>
      </c>
      <c r="J89" s="14">
        <f t="shared" si="16"/>
        <v>0</v>
      </c>
      <c r="K89" s="15">
        <f t="shared" si="17"/>
        <v>140.33866999999998</v>
      </c>
      <c r="L89" s="14">
        <f t="shared" si="18"/>
        <v>62.382020000000004</v>
      </c>
      <c r="M89" s="14">
        <f t="shared" si="19"/>
        <v>74.853349999999992</v>
      </c>
      <c r="N89" s="14">
        <f t="shared" si="20"/>
        <v>0</v>
      </c>
      <c r="O89" s="15">
        <f t="shared" si="21"/>
        <v>137.23536999999999</v>
      </c>
      <c r="P89" s="14">
        <f t="shared" si="22"/>
        <v>58.031290000000006</v>
      </c>
      <c r="Q89" s="14">
        <f t="shared" si="23"/>
        <v>73.435569999999998</v>
      </c>
      <c r="R89" s="14">
        <f t="shared" si="24"/>
        <v>0</v>
      </c>
      <c r="S89" s="15">
        <f t="shared" si="25"/>
        <v>131.46686</v>
      </c>
    </row>
    <row r="90" spans="1:19" ht="15.75">
      <c r="A90" s="56">
        <v>84</v>
      </c>
      <c r="B90" s="16"/>
      <c r="C90" s="9" t="s">
        <v>80</v>
      </c>
      <c r="D90" s="10"/>
      <c r="E90" s="11"/>
      <c r="F90" s="12">
        <v>93</v>
      </c>
      <c r="G90" s="12">
        <f t="shared" si="0"/>
        <v>93</v>
      </c>
      <c r="H90" s="13">
        <f t="shared" si="14"/>
        <v>0</v>
      </c>
      <c r="I90" s="14">
        <f t="shared" si="15"/>
        <v>0</v>
      </c>
      <c r="J90" s="14">
        <f t="shared" si="16"/>
        <v>254.57820000000001</v>
      </c>
      <c r="K90" s="15">
        <f t="shared" si="17"/>
        <v>254.57820000000001</v>
      </c>
      <c r="L90" s="14">
        <f t="shared" si="18"/>
        <v>0</v>
      </c>
      <c r="M90" s="14">
        <f t="shared" si="19"/>
        <v>0</v>
      </c>
      <c r="N90" s="14">
        <f t="shared" si="20"/>
        <v>249.32369999999997</v>
      </c>
      <c r="O90" s="15">
        <f t="shared" si="21"/>
        <v>249.32369999999997</v>
      </c>
      <c r="P90" s="14">
        <f t="shared" si="22"/>
        <v>0</v>
      </c>
      <c r="Q90" s="14">
        <f t="shared" si="23"/>
        <v>0</v>
      </c>
      <c r="R90" s="14">
        <f t="shared" si="24"/>
        <v>235.98750000000001</v>
      </c>
      <c r="S90" s="15">
        <f t="shared" si="25"/>
        <v>235.98750000000001</v>
      </c>
    </row>
    <row r="91" spans="1:19" ht="15.75">
      <c r="A91" s="56">
        <v>85</v>
      </c>
      <c r="B91" s="16"/>
      <c r="C91" s="9" t="s">
        <v>81</v>
      </c>
      <c r="D91" s="10">
        <v>22.3</v>
      </c>
      <c r="E91" s="11">
        <v>19.600000000000001</v>
      </c>
      <c r="F91" s="12"/>
      <c r="G91" s="12">
        <f t="shared" si="0"/>
        <v>41.900000000000006</v>
      </c>
      <c r="H91" s="13">
        <f t="shared" si="14"/>
        <v>63.795839999999998</v>
      </c>
      <c r="I91" s="14">
        <f t="shared" si="15"/>
        <v>60.738440000000004</v>
      </c>
      <c r="J91" s="14">
        <f t="shared" si="16"/>
        <v>0</v>
      </c>
      <c r="K91" s="15">
        <f t="shared" si="17"/>
        <v>124.53428</v>
      </c>
      <c r="L91" s="14">
        <f t="shared" si="18"/>
        <v>62.382020000000004</v>
      </c>
      <c r="M91" s="14">
        <f t="shared" si="19"/>
        <v>59.397800000000004</v>
      </c>
      <c r="N91" s="14">
        <f t="shared" si="20"/>
        <v>0</v>
      </c>
      <c r="O91" s="15">
        <f t="shared" si="21"/>
        <v>121.77982</v>
      </c>
      <c r="P91" s="14">
        <f t="shared" si="22"/>
        <v>58.031290000000006</v>
      </c>
      <c r="Q91" s="14">
        <f t="shared" si="23"/>
        <v>58.272760000000005</v>
      </c>
      <c r="R91" s="14">
        <f t="shared" si="24"/>
        <v>0</v>
      </c>
      <c r="S91" s="15">
        <f t="shared" si="25"/>
        <v>116.30405000000002</v>
      </c>
    </row>
    <row r="92" spans="1:19" ht="15.75">
      <c r="A92" s="56">
        <v>86</v>
      </c>
      <c r="B92" s="16" t="s">
        <v>42</v>
      </c>
      <c r="C92" s="9" t="s">
        <v>82</v>
      </c>
      <c r="D92" s="10">
        <v>41</v>
      </c>
      <c r="E92" s="11"/>
      <c r="F92" s="12"/>
      <c r="G92" s="12">
        <f t="shared" si="0"/>
        <v>41</v>
      </c>
      <c r="H92" s="13">
        <f t="shared" si="14"/>
        <v>117.29279999999999</v>
      </c>
      <c r="I92" s="14">
        <f t="shared" si="15"/>
        <v>0</v>
      </c>
      <c r="J92" s="14">
        <f t="shared" si="16"/>
        <v>0</v>
      </c>
      <c r="K92" s="15">
        <f t="shared" si="17"/>
        <v>117.29279999999999</v>
      </c>
      <c r="L92" s="14">
        <f t="shared" si="18"/>
        <v>114.69340000000001</v>
      </c>
      <c r="M92" s="14">
        <f t="shared" si="19"/>
        <v>0</v>
      </c>
      <c r="N92" s="14">
        <f t="shared" si="20"/>
        <v>0</v>
      </c>
      <c r="O92" s="15">
        <f t="shared" si="21"/>
        <v>114.69340000000001</v>
      </c>
      <c r="P92" s="14">
        <f t="shared" si="22"/>
        <v>106.6943</v>
      </c>
      <c r="Q92" s="14">
        <f t="shared" si="23"/>
        <v>0</v>
      </c>
      <c r="R92" s="14">
        <f t="shared" si="24"/>
        <v>0</v>
      </c>
      <c r="S92" s="15">
        <f t="shared" si="25"/>
        <v>106.6943</v>
      </c>
    </row>
    <row r="93" spans="1:19" ht="15.75">
      <c r="A93" s="56">
        <v>87</v>
      </c>
      <c r="B93" s="16"/>
      <c r="C93" s="9" t="s">
        <v>83</v>
      </c>
      <c r="D93" s="10">
        <v>25</v>
      </c>
      <c r="E93" s="11"/>
      <c r="F93" s="12"/>
      <c r="G93" s="12">
        <f t="shared" si="0"/>
        <v>25</v>
      </c>
      <c r="H93" s="13">
        <f t="shared" si="14"/>
        <v>71.52</v>
      </c>
      <c r="I93" s="14">
        <f t="shared" si="15"/>
        <v>0</v>
      </c>
      <c r="J93" s="14">
        <f t="shared" si="16"/>
        <v>0</v>
      </c>
      <c r="K93" s="15">
        <f t="shared" si="17"/>
        <v>71.52</v>
      </c>
      <c r="L93" s="14">
        <f t="shared" si="18"/>
        <v>69.935000000000002</v>
      </c>
      <c r="M93" s="14">
        <f t="shared" si="19"/>
        <v>0</v>
      </c>
      <c r="N93" s="14">
        <f t="shared" si="20"/>
        <v>0</v>
      </c>
      <c r="O93" s="15">
        <f t="shared" si="21"/>
        <v>69.935000000000002</v>
      </c>
      <c r="P93" s="14">
        <f t="shared" si="22"/>
        <v>65.057500000000005</v>
      </c>
      <c r="Q93" s="14">
        <f t="shared" si="23"/>
        <v>0</v>
      </c>
      <c r="R93" s="14">
        <f t="shared" si="24"/>
        <v>0</v>
      </c>
      <c r="S93" s="15">
        <f t="shared" si="25"/>
        <v>65.057500000000005</v>
      </c>
    </row>
    <row r="94" spans="1:19" ht="24">
      <c r="A94" s="56">
        <v>88</v>
      </c>
      <c r="B94" s="20" t="s">
        <v>32</v>
      </c>
      <c r="C94" s="9" t="s">
        <v>84</v>
      </c>
      <c r="D94" s="10">
        <v>47</v>
      </c>
      <c r="E94" s="11"/>
      <c r="F94" s="12"/>
      <c r="G94" s="12">
        <f t="shared" si="0"/>
        <v>47</v>
      </c>
      <c r="H94" s="13">
        <f t="shared" si="14"/>
        <v>134.45759999999999</v>
      </c>
      <c r="I94" s="14">
        <f t="shared" si="15"/>
        <v>0</v>
      </c>
      <c r="J94" s="14">
        <f t="shared" si="16"/>
        <v>0</v>
      </c>
      <c r="K94" s="15">
        <f t="shared" si="17"/>
        <v>134.45759999999999</v>
      </c>
      <c r="L94" s="14">
        <f t="shared" si="18"/>
        <v>131.4778</v>
      </c>
      <c r="M94" s="14">
        <f t="shared" si="19"/>
        <v>0</v>
      </c>
      <c r="N94" s="14">
        <f t="shared" si="20"/>
        <v>0</v>
      </c>
      <c r="O94" s="15">
        <f t="shared" si="21"/>
        <v>131.4778</v>
      </c>
      <c r="P94" s="14">
        <f t="shared" si="22"/>
        <v>122.3081</v>
      </c>
      <c r="Q94" s="14">
        <f t="shared" si="23"/>
        <v>0</v>
      </c>
      <c r="R94" s="14">
        <f t="shared" si="24"/>
        <v>0</v>
      </c>
      <c r="S94" s="15">
        <f t="shared" si="25"/>
        <v>122.3081</v>
      </c>
    </row>
    <row r="95" spans="1:19">
      <c r="A95" s="56">
        <v>89</v>
      </c>
      <c r="B95" s="21"/>
      <c r="C95" s="9" t="s">
        <v>85</v>
      </c>
      <c r="D95" s="10">
        <v>24.5</v>
      </c>
      <c r="E95" s="11"/>
      <c r="F95" s="12">
        <v>7.5</v>
      </c>
      <c r="G95" s="12">
        <f t="shared" si="0"/>
        <v>32</v>
      </c>
      <c r="H95" s="13">
        <f t="shared" si="14"/>
        <v>70.08959999999999</v>
      </c>
      <c r="I95" s="14">
        <f t="shared" si="15"/>
        <v>0</v>
      </c>
      <c r="J95" s="14">
        <f t="shared" si="16"/>
        <v>20.5305</v>
      </c>
      <c r="K95" s="15">
        <f t="shared" si="17"/>
        <v>90.620099999999994</v>
      </c>
      <c r="L95" s="14">
        <f t="shared" si="18"/>
        <v>68.536299999999997</v>
      </c>
      <c r="M95" s="14">
        <f t="shared" si="19"/>
        <v>0</v>
      </c>
      <c r="N95" s="14">
        <f t="shared" si="20"/>
        <v>20.106749999999998</v>
      </c>
      <c r="O95" s="15">
        <f t="shared" si="21"/>
        <v>88.643049999999988</v>
      </c>
      <c r="P95" s="14">
        <f t="shared" si="22"/>
        <v>63.756350000000005</v>
      </c>
      <c r="Q95" s="14">
        <f t="shared" si="23"/>
        <v>0</v>
      </c>
      <c r="R95" s="14">
        <f t="shared" si="24"/>
        <v>19.03125</v>
      </c>
      <c r="S95" s="15">
        <f t="shared" si="25"/>
        <v>82.787599999999998</v>
      </c>
    </row>
    <row r="96" spans="1:19" ht="15.75">
      <c r="A96" s="56">
        <v>90</v>
      </c>
      <c r="B96" s="16" t="s">
        <v>42</v>
      </c>
      <c r="C96" s="9" t="s">
        <v>86</v>
      </c>
      <c r="D96" s="10">
        <v>24.5</v>
      </c>
      <c r="E96" s="11"/>
      <c r="F96" s="12">
        <v>7.5</v>
      </c>
      <c r="G96" s="12">
        <f t="shared" si="0"/>
        <v>32</v>
      </c>
      <c r="H96" s="13">
        <f t="shared" si="14"/>
        <v>70.08959999999999</v>
      </c>
      <c r="I96" s="14">
        <f t="shared" si="15"/>
        <v>0</v>
      </c>
      <c r="J96" s="14">
        <f t="shared" si="16"/>
        <v>20.5305</v>
      </c>
      <c r="K96" s="15">
        <f t="shared" si="17"/>
        <v>90.620099999999994</v>
      </c>
      <c r="L96" s="14">
        <f t="shared" si="18"/>
        <v>68.536299999999997</v>
      </c>
      <c r="M96" s="14">
        <f t="shared" si="19"/>
        <v>0</v>
      </c>
      <c r="N96" s="14">
        <f t="shared" si="20"/>
        <v>20.106749999999998</v>
      </c>
      <c r="O96" s="15">
        <f t="shared" si="21"/>
        <v>88.643049999999988</v>
      </c>
      <c r="P96" s="14">
        <f t="shared" si="22"/>
        <v>63.756350000000005</v>
      </c>
      <c r="Q96" s="14">
        <f t="shared" si="23"/>
        <v>0</v>
      </c>
      <c r="R96" s="14">
        <f t="shared" si="24"/>
        <v>19.03125</v>
      </c>
      <c r="S96" s="15">
        <f t="shared" si="25"/>
        <v>82.787599999999998</v>
      </c>
    </row>
    <row r="97" spans="1:19" ht="15.75">
      <c r="A97" s="56">
        <v>91</v>
      </c>
      <c r="B97" s="16" t="s">
        <v>42</v>
      </c>
      <c r="C97" s="9" t="s">
        <v>87</v>
      </c>
      <c r="D97" s="10">
        <v>100</v>
      </c>
      <c r="E97" s="11"/>
      <c r="F97" s="12"/>
      <c r="G97" s="12">
        <f t="shared" si="0"/>
        <v>100</v>
      </c>
      <c r="H97" s="13">
        <f t="shared" si="14"/>
        <v>286.08</v>
      </c>
      <c r="I97" s="14">
        <f t="shared" si="15"/>
        <v>0</v>
      </c>
      <c r="J97" s="14">
        <f t="shared" si="16"/>
        <v>0</v>
      </c>
      <c r="K97" s="15">
        <f t="shared" si="17"/>
        <v>286.08</v>
      </c>
      <c r="L97" s="14">
        <f t="shared" si="18"/>
        <v>279.74</v>
      </c>
      <c r="M97" s="14">
        <f t="shared" si="19"/>
        <v>0</v>
      </c>
      <c r="N97" s="14">
        <f t="shared" si="20"/>
        <v>0</v>
      </c>
      <c r="O97" s="15">
        <f t="shared" si="21"/>
        <v>279.74</v>
      </c>
      <c r="P97" s="14">
        <f t="shared" si="22"/>
        <v>260.23</v>
      </c>
      <c r="Q97" s="14">
        <f t="shared" si="23"/>
        <v>0</v>
      </c>
      <c r="R97" s="14">
        <f t="shared" si="24"/>
        <v>0</v>
      </c>
      <c r="S97" s="15">
        <f t="shared" si="25"/>
        <v>260.23</v>
      </c>
    </row>
    <row r="98" spans="1:19" ht="15.75">
      <c r="A98" s="56">
        <v>92</v>
      </c>
      <c r="B98" s="16" t="s">
        <v>42</v>
      </c>
      <c r="C98" s="9" t="s">
        <v>88</v>
      </c>
      <c r="D98" s="10">
        <v>19.5</v>
      </c>
      <c r="E98" s="11">
        <v>7.5</v>
      </c>
      <c r="F98" s="12"/>
      <c r="G98" s="12">
        <f t="shared" si="0"/>
        <v>27</v>
      </c>
      <c r="H98" s="13">
        <f t="shared" si="14"/>
        <v>55.785599999999995</v>
      </c>
      <c r="I98" s="14">
        <f t="shared" si="15"/>
        <v>23.24175</v>
      </c>
      <c r="J98" s="14">
        <f t="shared" si="16"/>
        <v>0</v>
      </c>
      <c r="K98" s="15">
        <f t="shared" si="17"/>
        <v>79.027349999999998</v>
      </c>
      <c r="L98" s="14">
        <f t="shared" si="18"/>
        <v>54.549300000000002</v>
      </c>
      <c r="M98" s="14">
        <f t="shared" si="19"/>
        <v>22.728749999999998</v>
      </c>
      <c r="N98" s="14">
        <f t="shared" si="20"/>
        <v>0</v>
      </c>
      <c r="O98" s="15">
        <f t="shared" si="21"/>
        <v>77.278050000000007</v>
      </c>
      <c r="P98" s="14">
        <f t="shared" si="22"/>
        <v>50.74485</v>
      </c>
      <c r="Q98" s="14">
        <f t="shared" si="23"/>
        <v>22.298249999999999</v>
      </c>
      <c r="R98" s="14">
        <f t="shared" si="24"/>
        <v>0</v>
      </c>
      <c r="S98" s="15">
        <f t="shared" si="25"/>
        <v>73.043099999999995</v>
      </c>
    </row>
    <row r="99" spans="1:19" ht="15.75">
      <c r="A99" s="56">
        <v>93</v>
      </c>
      <c r="B99" s="16" t="s">
        <v>42</v>
      </c>
      <c r="C99" s="9" t="s">
        <v>19</v>
      </c>
      <c r="D99" s="10"/>
      <c r="E99" s="11"/>
      <c r="F99" s="12">
        <v>74</v>
      </c>
      <c r="G99" s="12">
        <f t="shared" ref="G99:G162" si="26">SUM(D99:F99)</f>
        <v>74</v>
      </c>
      <c r="H99" s="13">
        <f t="shared" si="14"/>
        <v>0</v>
      </c>
      <c r="I99" s="14">
        <f t="shared" si="15"/>
        <v>0</v>
      </c>
      <c r="J99" s="14">
        <f t="shared" si="16"/>
        <v>202.5676</v>
      </c>
      <c r="K99" s="15">
        <f t="shared" si="17"/>
        <v>202.5676</v>
      </c>
      <c r="L99" s="14">
        <f t="shared" si="18"/>
        <v>0</v>
      </c>
      <c r="M99" s="14">
        <f t="shared" si="19"/>
        <v>0</v>
      </c>
      <c r="N99" s="14">
        <f t="shared" si="20"/>
        <v>198.38659999999999</v>
      </c>
      <c r="O99" s="15">
        <f t="shared" si="21"/>
        <v>198.38659999999999</v>
      </c>
      <c r="P99" s="14">
        <f t="shared" si="22"/>
        <v>0</v>
      </c>
      <c r="Q99" s="14">
        <f t="shared" si="23"/>
        <v>0</v>
      </c>
      <c r="R99" s="14">
        <f t="shared" si="24"/>
        <v>187.77500000000001</v>
      </c>
      <c r="S99" s="15">
        <f t="shared" si="25"/>
        <v>187.77500000000001</v>
      </c>
    </row>
    <row r="100" spans="1:19" ht="15.75">
      <c r="A100" s="56">
        <v>94</v>
      </c>
      <c r="B100" s="16" t="s">
        <v>42</v>
      </c>
      <c r="C100" s="9" t="s">
        <v>55</v>
      </c>
      <c r="D100" s="10"/>
      <c r="E100" s="11"/>
      <c r="F100" s="12">
        <v>100</v>
      </c>
      <c r="G100" s="12">
        <f t="shared" si="26"/>
        <v>100</v>
      </c>
      <c r="H100" s="13">
        <f t="shared" si="14"/>
        <v>0</v>
      </c>
      <c r="I100" s="14">
        <f t="shared" si="15"/>
        <v>0</v>
      </c>
      <c r="J100" s="14">
        <f t="shared" si="16"/>
        <v>273.74</v>
      </c>
      <c r="K100" s="15">
        <f t="shared" si="17"/>
        <v>273.74</v>
      </c>
      <c r="L100" s="14">
        <f t="shared" si="18"/>
        <v>0</v>
      </c>
      <c r="M100" s="14">
        <f t="shared" si="19"/>
        <v>0</v>
      </c>
      <c r="N100" s="14">
        <f t="shared" si="20"/>
        <v>268.08999999999997</v>
      </c>
      <c r="O100" s="15">
        <f t="shared" si="21"/>
        <v>268.08999999999997</v>
      </c>
      <c r="P100" s="14">
        <f t="shared" si="22"/>
        <v>0</v>
      </c>
      <c r="Q100" s="14">
        <f t="shared" si="23"/>
        <v>0</v>
      </c>
      <c r="R100" s="14">
        <f t="shared" si="24"/>
        <v>253.75</v>
      </c>
      <c r="S100" s="15">
        <f t="shared" si="25"/>
        <v>253.75</v>
      </c>
    </row>
    <row r="101" spans="1:19" ht="15.75">
      <c r="A101" s="56">
        <v>95</v>
      </c>
      <c r="B101" s="16" t="s">
        <v>42</v>
      </c>
      <c r="C101" s="9" t="s">
        <v>89</v>
      </c>
      <c r="D101" s="10">
        <v>76</v>
      </c>
      <c r="E101" s="11"/>
      <c r="F101" s="12"/>
      <c r="G101" s="12">
        <f t="shared" si="26"/>
        <v>76</v>
      </c>
      <c r="H101" s="13">
        <f t="shared" si="14"/>
        <v>217.42079999999999</v>
      </c>
      <c r="I101" s="14">
        <f t="shared" si="15"/>
        <v>0</v>
      </c>
      <c r="J101" s="14">
        <f t="shared" si="16"/>
        <v>0</v>
      </c>
      <c r="K101" s="15">
        <f t="shared" si="17"/>
        <v>217.42079999999999</v>
      </c>
      <c r="L101" s="14">
        <f t="shared" si="18"/>
        <v>212.60240000000002</v>
      </c>
      <c r="M101" s="14">
        <f t="shared" si="19"/>
        <v>0</v>
      </c>
      <c r="N101" s="14">
        <f t="shared" si="20"/>
        <v>0</v>
      </c>
      <c r="O101" s="15">
        <f t="shared" si="21"/>
        <v>212.60240000000002</v>
      </c>
      <c r="P101" s="14">
        <f t="shared" si="22"/>
        <v>197.7748</v>
      </c>
      <c r="Q101" s="14">
        <f t="shared" si="23"/>
        <v>0</v>
      </c>
      <c r="R101" s="14">
        <f t="shared" si="24"/>
        <v>0</v>
      </c>
      <c r="S101" s="15">
        <f t="shared" si="25"/>
        <v>197.7748</v>
      </c>
    </row>
    <row r="102" spans="1:19" ht="15.75">
      <c r="A102" s="56">
        <v>96</v>
      </c>
      <c r="B102" s="16" t="s">
        <v>42</v>
      </c>
      <c r="C102" s="9" t="s">
        <v>90</v>
      </c>
      <c r="D102" s="10">
        <v>45</v>
      </c>
      <c r="E102" s="11">
        <v>7</v>
      </c>
      <c r="F102" s="12"/>
      <c r="G102" s="12">
        <f t="shared" si="26"/>
        <v>52</v>
      </c>
      <c r="H102" s="13">
        <f t="shared" si="14"/>
        <v>128.73599999999999</v>
      </c>
      <c r="I102" s="14">
        <f t="shared" si="15"/>
        <v>21.692299999999999</v>
      </c>
      <c r="J102" s="14">
        <f t="shared" si="16"/>
        <v>0</v>
      </c>
      <c r="K102" s="15">
        <f t="shared" si="17"/>
        <v>150.42829999999998</v>
      </c>
      <c r="L102" s="14">
        <f t="shared" si="18"/>
        <v>125.88300000000001</v>
      </c>
      <c r="M102" s="14">
        <f t="shared" si="19"/>
        <v>21.2135</v>
      </c>
      <c r="N102" s="14">
        <f t="shared" si="20"/>
        <v>0</v>
      </c>
      <c r="O102" s="15">
        <f t="shared" si="21"/>
        <v>147.09650000000002</v>
      </c>
      <c r="P102" s="14">
        <f t="shared" si="22"/>
        <v>117.1035</v>
      </c>
      <c r="Q102" s="14">
        <f t="shared" si="23"/>
        <v>20.811700000000002</v>
      </c>
      <c r="R102" s="14">
        <f t="shared" si="24"/>
        <v>0</v>
      </c>
      <c r="S102" s="15">
        <f t="shared" si="25"/>
        <v>137.9152</v>
      </c>
    </row>
    <row r="103" spans="1:19" ht="15.75">
      <c r="A103" s="56">
        <v>97</v>
      </c>
      <c r="B103" s="16" t="s">
        <v>42</v>
      </c>
      <c r="C103" s="9" t="s">
        <v>91</v>
      </c>
      <c r="D103" s="10">
        <v>2</v>
      </c>
      <c r="E103" s="11">
        <v>21</v>
      </c>
      <c r="F103" s="12"/>
      <c r="G103" s="12">
        <f t="shared" si="26"/>
        <v>23</v>
      </c>
      <c r="H103" s="13">
        <f t="shared" si="14"/>
        <v>5.7215999999999996</v>
      </c>
      <c r="I103" s="14">
        <f t="shared" si="15"/>
        <v>65.076899999999995</v>
      </c>
      <c r="J103" s="14">
        <f t="shared" si="16"/>
        <v>0</v>
      </c>
      <c r="K103" s="15">
        <f t="shared" si="17"/>
        <v>70.79849999999999</v>
      </c>
      <c r="L103" s="14">
        <f t="shared" si="18"/>
        <v>5.5948000000000002</v>
      </c>
      <c r="M103" s="14">
        <f t="shared" si="19"/>
        <v>63.640500000000003</v>
      </c>
      <c r="N103" s="14">
        <f t="shared" si="20"/>
        <v>0</v>
      </c>
      <c r="O103" s="15">
        <f t="shared" si="21"/>
        <v>69.235300000000009</v>
      </c>
      <c r="P103" s="14">
        <f t="shared" si="22"/>
        <v>5.2046000000000001</v>
      </c>
      <c r="Q103" s="14">
        <f t="shared" si="23"/>
        <v>62.435099999999998</v>
      </c>
      <c r="R103" s="14">
        <f t="shared" si="24"/>
        <v>0</v>
      </c>
      <c r="S103" s="15">
        <f t="shared" si="25"/>
        <v>67.639700000000005</v>
      </c>
    </row>
    <row r="104" spans="1:19" ht="15.75">
      <c r="A104" s="56">
        <v>98</v>
      </c>
      <c r="B104" s="16"/>
      <c r="C104" s="9"/>
      <c r="D104" s="10"/>
      <c r="E104" s="11"/>
      <c r="F104" s="12"/>
      <c r="G104" s="12">
        <f t="shared" si="26"/>
        <v>0</v>
      </c>
      <c r="H104" s="13">
        <f t="shared" si="14"/>
        <v>0</v>
      </c>
      <c r="I104" s="14">
        <f t="shared" si="15"/>
        <v>0</v>
      </c>
      <c r="J104" s="14">
        <f t="shared" si="16"/>
        <v>0</v>
      </c>
      <c r="K104" s="15">
        <f t="shared" si="17"/>
        <v>0</v>
      </c>
      <c r="L104" s="14">
        <f t="shared" si="18"/>
        <v>0</v>
      </c>
      <c r="M104" s="14">
        <f t="shared" si="19"/>
        <v>0</v>
      </c>
      <c r="N104" s="14">
        <f t="shared" si="20"/>
        <v>0</v>
      </c>
      <c r="O104" s="15">
        <f t="shared" si="21"/>
        <v>0</v>
      </c>
      <c r="P104" s="14">
        <f t="shared" si="22"/>
        <v>0</v>
      </c>
      <c r="Q104" s="14">
        <f t="shared" si="23"/>
        <v>0</v>
      </c>
      <c r="R104" s="14">
        <f t="shared" si="24"/>
        <v>0</v>
      </c>
      <c r="S104" s="15">
        <f t="shared" si="25"/>
        <v>0</v>
      </c>
    </row>
    <row r="105" spans="1:19" ht="15.75">
      <c r="A105" s="56">
        <v>99</v>
      </c>
      <c r="B105" s="16" t="s">
        <v>42</v>
      </c>
      <c r="C105" s="9" t="s">
        <v>92</v>
      </c>
      <c r="D105" s="10"/>
      <c r="E105" s="11">
        <v>25.8</v>
      </c>
      <c r="F105" s="12">
        <v>7.2</v>
      </c>
      <c r="G105" s="12">
        <f t="shared" si="26"/>
        <v>33</v>
      </c>
      <c r="H105" s="13">
        <f t="shared" si="14"/>
        <v>0</v>
      </c>
      <c r="I105" s="14">
        <f t="shared" si="15"/>
        <v>79.951620000000005</v>
      </c>
      <c r="J105" s="14">
        <f t="shared" si="16"/>
        <v>19.70928</v>
      </c>
      <c r="K105" s="15">
        <f t="shared" si="17"/>
        <v>99.660899999999998</v>
      </c>
      <c r="L105" s="14">
        <f t="shared" si="18"/>
        <v>0</v>
      </c>
      <c r="M105" s="14">
        <f t="shared" si="19"/>
        <v>78.186900000000009</v>
      </c>
      <c r="N105" s="14">
        <f t="shared" si="20"/>
        <v>19.302479999999999</v>
      </c>
      <c r="O105" s="15">
        <f t="shared" si="21"/>
        <v>97.489380000000011</v>
      </c>
      <c r="P105" s="14">
        <f t="shared" si="22"/>
        <v>0</v>
      </c>
      <c r="Q105" s="14">
        <f t="shared" si="23"/>
        <v>76.705980000000011</v>
      </c>
      <c r="R105" s="14">
        <f t="shared" si="24"/>
        <v>18.27</v>
      </c>
      <c r="S105" s="15">
        <f t="shared" si="25"/>
        <v>94.975980000000007</v>
      </c>
    </row>
    <row r="106" spans="1:19" ht="15.75">
      <c r="A106" s="56">
        <v>100</v>
      </c>
      <c r="B106" s="16" t="s">
        <v>42</v>
      </c>
      <c r="C106" s="9" t="s">
        <v>93</v>
      </c>
      <c r="D106" s="10">
        <v>10</v>
      </c>
      <c r="E106" s="11"/>
      <c r="F106" s="12"/>
      <c r="G106" s="12">
        <f t="shared" si="26"/>
        <v>10</v>
      </c>
      <c r="H106" s="13">
        <f t="shared" si="14"/>
        <v>28.607999999999997</v>
      </c>
      <c r="I106" s="14">
        <f t="shared" si="15"/>
        <v>0</v>
      </c>
      <c r="J106" s="14">
        <f t="shared" si="16"/>
        <v>0</v>
      </c>
      <c r="K106" s="15">
        <f t="shared" si="17"/>
        <v>28.607999999999997</v>
      </c>
      <c r="L106" s="14">
        <f t="shared" si="18"/>
        <v>27.974</v>
      </c>
      <c r="M106" s="14">
        <f t="shared" si="19"/>
        <v>0</v>
      </c>
      <c r="N106" s="14">
        <f t="shared" si="20"/>
        <v>0</v>
      </c>
      <c r="O106" s="15">
        <f t="shared" si="21"/>
        <v>27.974</v>
      </c>
      <c r="P106" s="14">
        <f t="shared" si="22"/>
        <v>26.023</v>
      </c>
      <c r="Q106" s="14">
        <f t="shared" si="23"/>
        <v>0</v>
      </c>
      <c r="R106" s="14">
        <f t="shared" si="24"/>
        <v>0</v>
      </c>
      <c r="S106" s="15">
        <f t="shared" si="25"/>
        <v>26.023</v>
      </c>
    </row>
    <row r="107" spans="1:19" ht="22.5">
      <c r="A107" s="56">
        <v>101</v>
      </c>
      <c r="B107" s="16" t="s">
        <v>42</v>
      </c>
      <c r="C107" s="9" t="s">
        <v>94</v>
      </c>
      <c r="D107" s="10">
        <v>8.5</v>
      </c>
      <c r="E107" s="11">
        <v>7.5</v>
      </c>
      <c r="F107" s="12"/>
      <c r="G107" s="12">
        <f t="shared" si="26"/>
        <v>16</v>
      </c>
      <c r="H107" s="13">
        <f t="shared" si="14"/>
        <v>24.316799999999997</v>
      </c>
      <c r="I107" s="14">
        <f t="shared" si="15"/>
        <v>23.24175</v>
      </c>
      <c r="J107" s="14">
        <f t="shared" si="16"/>
        <v>0</v>
      </c>
      <c r="K107" s="15">
        <f t="shared" si="17"/>
        <v>47.558549999999997</v>
      </c>
      <c r="L107" s="14">
        <f t="shared" si="18"/>
        <v>23.777900000000002</v>
      </c>
      <c r="M107" s="14">
        <f t="shared" si="19"/>
        <v>22.728749999999998</v>
      </c>
      <c r="N107" s="14">
        <f t="shared" si="20"/>
        <v>0</v>
      </c>
      <c r="O107" s="15">
        <f t="shared" si="21"/>
        <v>46.50665</v>
      </c>
      <c r="P107" s="14">
        <f t="shared" si="22"/>
        <v>22.11955</v>
      </c>
      <c r="Q107" s="14">
        <f t="shared" si="23"/>
        <v>22.298249999999999</v>
      </c>
      <c r="R107" s="14">
        <f t="shared" si="24"/>
        <v>0</v>
      </c>
      <c r="S107" s="15">
        <f t="shared" si="25"/>
        <v>44.4178</v>
      </c>
    </row>
    <row r="108" spans="1:19" ht="15.75">
      <c r="A108" s="56">
        <v>102</v>
      </c>
      <c r="B108" s="16" t="s">
        <v>42</v>
      </c>
      <c r="C108" s="9" t="s">
        <v>37</v>
      </c>
      <c r="D108" s="10"/>
      <c r="E108" s="11"/>
      <c r="F108" s="12">
        <v>96</v>
      </c>
      <c r="G108" s="12">
        <f t="shared" si="26"/>
        <v>96</v>
      </c>
      <c r="H108" s="13">
        <f t="shared" si="14"/>
        <v>0</v>
      </c>
      <c r="I108" s="14">
        <f t="shared" si="15"/>
        <v>0</v>
      </c>
      <c r="J108" s="14">
        <f t="shared" si="16"/>
        <v>262.79039999999998</v>
      </c>
      <c r="K108" s="15">
        <f t="shared" si="17"/>
        <v>262.79039999999998</v>
      </c>
      <c r="L108" s="14">
        <f t="shared" si="18"/>
        <v>0</v>
      </c>
      <c r="M108" s="14">
        <f t="shared" si="19"/>
        <v>0</v>
      </c>
      <c r="N108" s="14">
        <f t="shared" si="20"/>
        <v>257.3664</v>
      </c>
      <c r="O108" s="15">
        <f t="shared" si="21"/>
        <v>257.3664</v>
      </c>
      <c r="P108" s="14">
        <f t="shared" si="22"/>
        <v>0</v>
      </c>
      <c r="Q108" s="14">
        <f t="shared" si="23"/>
        <v>0</v>
      </c>
      <c r="R108" s="14">
        <f t="shared" si="24"/>
        <v>243.60000000000002</v>
      </c>
      <c r="S108" s="15">
        <f t="shared" si="25"/>
        <v>243.60000000000002</v>
      </c>
    </row>
    <row r="109" spans="1:19" ht="15.75">
      <c r="A109" s="56">
        <v>103</v>
      </c>
      <c r="B109" s="16"/>
      <c r="C109" s="9" t="s">
        <v>95</v>
      </c>
      <c r="D109" s="10"/>
      <c r="E109" s="11">
        <v>4</v>
      </c>
      <c r="F109" s="12">
        <v>24</v>
      </c>
      <c r="G109" s="12">
        <f t="shared" si="26"/>
        <v>28</v>
      </c>
      <c r="H109" s="13">
        <f t="shared" si="14"/>
        <v>0</v>
      </c>
      <c r="I109" s="14">
        <f t="shared" si="15"/>
        <v>12.3956</v>
      </c>
      <c r="J109" s="14">
        <f t="shared" si="16"/>
        <v>65.697599999999994</v>
      </c>
      <c r="K109" s="15">
        <f t="shared" si="17"/>
        <v>78.093199999999996</v>
      </c>
      <c r="L109" s="14">
        <f t="shared" si="18"/>
        <v>0</v>
      </c>
      <c r="M109" s="14">
        <f t="shared" si="19"/>
        <v>12.122</v>
      </c>
      <c r="N109" s="14">
        <f t="shared" si="20"/>
        <v>64.3416</v>
      </c>
      <c r="O109" s="15">
        <f t="shared" si="21"/>
        <v>76.4636</v>
      </c>
      <c r="P109" s="14">
        <f t="shared" si="22"/>
        <v>0</v>
      </c>
      <c r="Q109" s="14">
        <f t="shared" si="23"/>
        <v>11.8924</v>
      </c>
      <c r="R109" s="14">
        <f t="shared" si="24"/>
        <v>60.900000000000006</v>
      </c>
      <c r="S109" s="15">
        <f t="shared" si="25"/>
        <v>72.792400000000001</v>
      </c>
    </row>
    <row r="110" spans="1:19" ht="22.5">
      <c r="A110" s="56">
        <v>104</v>
      </c>
      <c r="B110" s="16"/>
      <c r="C110" s="9" t="s">
        <v>96</v>
      </c>
      <c r="D110" s="10">
        <v>63.5</v>
      </c>
      <c r="E110" s="11"/>
      <c r="F110" s="12"/>
      <c r="G110" s="12">
        <f t="shared" si="26"/>
        <v>63.5</v>
      </c>
      <c r="H110" s="13">
        <f t="shared" si="14"/>
        <v>181.66079999999999</v>
      </c>
      <c r="I110" s="14">
        <f t="shared" si="15"/>
        <v>0</v>
      </c>
      <c r="J110" s="14">
        <f t="shared" si="16"/>
        <v>0</v>
      </c>
      <c r="K110" s="15">
        <f t="shared" si="17"/>
        <v>181.66079999999999</v>
      </c>
      <c r="L110" s="14">
        <f t="shared" si="18"/>
        <v>177.63490000000002</v>
      </c>
      <c r="M110" s="14">
        <f t="shared" si="19"/>
        <v>0</v>
      </c>
      <c r="N110" s="14">
        <f t="shared" si="20"/>
        <v>0</v>
      </c>
      <c r="O110" s="15">
        <f t="shared" si="21"/>
        <v>177.63490000000002</v>
      </c>
      <c r="P110" s="14">
        <f t="shared" si="22"/>
        <v>165.24605</v>
      </c>
      <c r="Q110" s="14">
        <f t="shared" si="23"/>
        <v>0</v>
      </c>
      <c r="R110" s="14">
        <f t="shared" si="24"/>
        <v>0</v>
      </c>
      <c r="S110" s="15">
        <f t="shared" si="25"/>
        <v>165.24605</v>
      </c>
    </row>
    <row r="111" spans="1:19" ht="15.75">
      <c r="A111" s="56">
        <v>105</v>
      </c>
      <c r="B111" s="16" t="s">
        <v>26</v>
      </c>
      <c r="C111" s="9" t="s">
        <v>20</v>
      </c>
      <c r="D111" s="10"/>
      <c r="E111" s="11"/>
      <c r="F111" s="12">
        <v>93</v>
      </c>
      <c r="G111" s="12">
        <f t="shared" si="26"/>
        <v>93</v>
      </c>
      <c r="H111" s="13">
        <f t="shared" si="14"/>
        <v>0</v>
      </c>
      <c r="I111" s="14">
        <f t="shared" si="15"/>
        <v>0</v>
      </c>
      <c r="J111" s="14">
        <f t="shared" si="16"/>
        <v>254.57820000000001</v>
      </c>
      <c r="K111" s="15">
        <f t="shared" si="17"/>
        <v>254.57820000000001</v>
      </c>
      <c r="L111" s="14">
        <f t="shared" si="18"/>
        <v>0</v>
      </c>
      <c r="M111" s="14">
        <f t="shared" si="19"/>
        <v>0</v>
      </c>
      <c r="N111" s="14">
        <f t="shared" si="20"/>
        <v>249.32369999999997</v>
      </c>
      <c r="O111" s="15">
        <f t="shared" si="21"/>
        <v>249.32369999999997</v>
      </c>
      <c r="P111" s="14">
        <f t="shared" si="22"/>
        <v>0</v>
      </c>
      <c r="Q111" s="14">
        <f t="shared" si="23"/>
        <v>0</v>
      </c>
      <c r="R111" s="14">
        <f t="shared" si="24"/>
        <v>235.98750000000001</v>
      </c>
      <c r="S111" s="15">
        <f t="shared" si="25"/>
        <v>235.98750000000001</v>
      </c>
    </row>
    <row r="112" spans="1:19" ht="15.75">
      <c r="A112" s="56">
        <v>106</v>
      </c>
      <c r="B112" s="16" t="s">
        <v>26</v>
      </c>
      <c r="C112" s="9" t="s">
        <v>97</v>
      </c>
      <c r="D112" s="10">
        <v>22.3</v>
      </c>
      <c r="E112" s="11">
        <v>9.6999999999999993</v>
      </c>
      <c r="F112" s="12"/>
      <c r="G112" s="12">
        <f t="shared" si="26"/>
        <v>32</v>
      </c>
      <c r="H112" s="13">
        <f t="shared" si="14"/>
        <v>63.795839999999998</v>
      </c>
      <c r="I112" s="14">
        <f t="shared" si="15"/>
        <v>30.059329999999999</v>
      </c>
      <c r="J112" s="14">
        <f t="shared" si="16"/>
        <v>0</v>
      </c>
      <c r="K112" s="15">
        <f t="shared" si="17"/>
        <v>93.855170000000001</v>
      </c>
      <c r="L112" s="14">
        <f t="shared" si="18"/>
        <v>62.382020000000004</v>
      </c>
      <c r="M112" s="14">
        <f t="shared" si="19"/>
        <v>29.395849999999996</v>
      </c>
      <c r="N112" s="14">
        <f t="shared" si="20"/>
        <v>0</v>
      </c>
      <c r="O112" s="15">
        <f t="shared" si="21"/>
        <v>91.777870000000007</v>
      </c>
      <c r="P112" s="14">
        <f t="shared" si="22"/>
        <v>58.031290000000006</v>
      </c>
      <c r="Q112" s="14">
        <f t="shared" si="23"/>
        <v>28.83907</v>
      </c>
      <c r="R112" s="14">
        <f t="shared" si="24"/>
        <v>0</v>
      </c>
      <c r="S112" s="15">
        <f t="shared" si="25"/>
        <v>86.870360000000005</v>
      </c>
    </row>
    <row r="113" spans="1:19" ht="15.75">
      <c r="A113" s="56">
        <v>107</v>
      </c>
      <c r="B113" s="16" t="s">
        <v>42</v>
      </c>
      <c r="C113" s="9" t="s">
        <v>34</v>
      </c>
      <c r="D113" s="10"/>
      <c r="E113" s="11"/>
      <c r="F113" s="12">
        <v>34</v>
      </c>
      <c r="G113" s="12">
        <f t="shared" si="26"/>
        <v>34</v>
      </c>
      <c r="H113" s="13">
        <f t="shared" si="14"/>
        <v>0</v>
      </c>
      <c r="I113" s="14">
        <f t="shared" si="15"/>
        <v>0</v>
      </c>
      <c r="J113" s="14">
        <f t="shared" si="16"/>
        <v>93.071600000000004</v>
      </c>
      <c r="K113" s="15">
        <f t="shared" si="17"/>
        <v>93.071600000000004</v>
      </c>
      <c r="L113" s="14">
        <f t="shared" si="18"/>
        <v>0</v>
      </c>
      <c r="M113" s="14">
        <f t="shared" si="19"/>
        <v>0</v>
      </c>
      <c r="N113" s="14">
        <f t="shared" si="20"/>
        <v>91.150599999999997</v>
      </c>
      <c r="O113" s="15">
        <f t="shared" si="21"/>
        <v>91.150599999999997</v>
      </c>
      <c r="P113" s="14">
        <f t="shared" si="22"/>
        <v>0</v>
      </c>
      <c r="Q113" s="14">
        <f t="shared" si="23"/>
        <v>0</v>
      </c>
      <c r="R113" s="14">
        <f t="shared" si="24"/>
        <v>86.275000000000006</v>
      </c>
      <c r="S113" s="15">
        <f t="shared" si="25"/>
        <v>86.275000000000006</v>
      </c>
    </row>
    <row r="114" spans="1:19" ht="15.75">
      <c r="A114" s="56">
        <v>108</v>
      </c>
      <c r="B114" s="16"/>
      <c r="C114" s="9" t="s">
        <v>98</v>
      </c>
      <c r="D114" s="10">
        <v>2</v>
      </c>
      <c r="E114" s="11">
        <v>25</v>
      </c>
      <c r="F114" s="12"/>
      <c r="G114" s="12">
        <f t="shared" si="26"/>
        <v>27</v>
      </c>
      <c r="H114" s="13">
        <f t="shared" si="14"/>
        <v>5.7215999999999996</v>
      </c>
      <c r="I114" s="14">
        <f t="shared" si="15"/>
        <v>77.472499999999997</v>
      </c>
      <c r="J114" s="14">
        <f t="shared" si="16"/>
        <v>0</v>
      </c>
      <c r="K114" s="15">
        <f t="shared" si="17"/>
        <v>83.194099999999992</v>
      </c>
      <c r="L114" s="14">
        <f t="shared" si="18"/>
        <v>5.5948000000000002</v>
      </c>
      <c r="M114" s="14">
        <f t="shared" si="19"/>
        <v>75.762500000000003</v>
      </c>
      <c r="N114" s="14">
        <f t="shared" si="20"/>
        <v>0</v>
      </c>
      <c r="O114" s="15">
        <f t="shared" si="21"/>
        <v>81.357300000000009</v>
      </c>
      <c r="P114" s="14">
        <f t="shared" si="22"/>
        <v>5.2046000000000001</v>
      </c>
      <c r="Q114" s="14">
        <f t="shared" si="23"/>
        <v>74.327500000000001</v>
      </c>
      <c r="R114" s="14">
        <f t="shared" si="24"/>
        <v>0</v>
      </c>
      <c r="S114" s="15">
        <f t="shared" si="25"/>
        <v>79.5321</v>
      </c>
    </row>
    <row r="115" spans="1:19" ht="15.75">
      <c r="A115" s="56">
        <v>109</v>
      </c>
      <c r="B115" s="16"/>
      <c r="C115" s="9" t="s">
        <v>99</v>
      </c>
      <c r="D115" s="10"/>
      <c r="E115" s="11"/>
      <c r="F115" s="12">
        <v>68</v>
      </c>
      <c r="G115" s="12">
        <f t="shared" si="26"/>
        <v>68</v>
      </c>
      <c r="H115" s="13">
        <f t="shared" si="14"/>
        <v>0</v>
      </c>
      <c r="I115" s="14">
        <f t="shared" si="15"/>
        <v>0</v>
      </c>
      <c r="J115" s="14">
        <f t="shared" si="16"/>
        <v>186.14320000000001</v>
      </c>
      <c r="K115" s="15">
        <f t="shared" si="17"/>
        <v>186.14320000000001</v>
      </c>
      <c r="L115" s="14">
        <f t="shared" si="18"/>
        <v>0</v>
      </c>
      <c r="M115" s="14">
        <f t="shared" si="19"/>
        <v>0</v>
      </c>
      <c r="N115" s="14">
        <f t="shared" si="20"/>
        <v>182.30119999999999</v>
      </c>
      <c r="O115" s="15">
        <f t="shared" si="21"/>
        <v>182.30119999999999</v>
      </c>
      <c r="P115" s="14">
        <f t="shared" si="22"/>
        <v>0</v>
      </c>
      <c r="Q115" s="14">
        <f t="shared" si="23"/>
        <v>0</v>
      </c>
      <c r="R115" s="14">
        <f t="shared" si="24"/>
        <v>172.55</v>
      </c>
      <c r="S115" s="15">
        <f t="shared" si="25"/>
        <v>172.55</v>
      </c>
    </row>
    <row r="116" spans="1:19" ht="15.75">
      <c r="A116" s="56">
        <v>110</v>
      </c>
      <c r="B116" s="16"/>
      <c r="C116" s="9" t="s">
        <v>100</v>
      </c>
      <c r="D116" s="10">
        <v>1</v>
      </c>
      <c r="E116" s="11">
        <v>5</v>
      </c>
      <c r="F116" s="12"/>
      <c r="G116" s="12">
        <f t="shared" si="26"/>
        <v>6</v>
      </c>
      <c r="H116" s="13">
        <f t="shared" si="14"/>
        <v>2.8607999999999998</v>
      </c>
      <c r="I116" s="14">
        <f t="shared" si="15"/>
        <v>15.4945</v>
      </c>
      <c r="J116" s="14">
        <f t="shared" si="16"/>
        <v>0</v>
      </c>
      <c r="K116" s="15">
        <f t="shared" si="17"/>
        <v>18.3553</v>
      </c>
      <c r="L116" s="14">
        <f t="shared" si="18"/>
        <v>2.7974000000000001</v>
      </c>
      <c r="M116" s="14">
        <f t="shared" si="19"/>
        <v>15.1525</v>
      </c>
      <c r="N116" s="14">
        <f t="shared" si="20"/>
        <v>0</v>
      </c>
      <c r="O116" s="15">
        <f t="shared" si="21"/>
        <v>17.9499</v>
      </c>
      <c r="P116" s="14">
        <f t="shared" si="22"/>
        <v>2.6023000000000001</v>
      </c>
      <c r="Q116" s="14">
        <f t="shared" si="23"/>
        <v>14.865500000000001</v>
      </c>
      <c r="R116" s="14">
        <f t="shared" si="24"/>
        <v>0</v>
      </c>
      <c r="S116" s="15">
        <f t="shared" si="25"/>
        <v>17.4678</v>
      </c>
    </row>
    <row r="117" spans="1:19" ht="15.75">
      <c r="A117" s="56">
        <v>111</v>
      </c>
      <c r="B117" s="16"/>
      <c r="C117" s="9" t="s">
        <v>88</v>
      </c>
      <c r="D117" s="10">
        <v>19.5</v>
      </c>
      <c r="E117" s="11">
        <v>7.5</v>
      </c>
      <c r="F117" s="12"/>
      <c r="G117" s="12">
        <f t="shared" si="26"/>
        <v>27</v>
      </c>
      <c r="H117" s="13">
        <f t="shared" si="14"/>
        <v>55.785599999999995</v>
      </c>
      <c r="I117" s="14">
        <f t="shared" si="15"/>
        <v>23.24175</v>
      </c>
      <c r="J117" s="14">
        <f t="shared" si="16"/>
        <v>0</v>
      </c>
      <c r="K117" s="15">
        <f t="shared" si="17"/>
        <v>79.027349999999998</v>
      </c>
      <c r="L117" s="14">
        <f t="shared" si="18"/>
        <v>54.549300000000002</v>
      </c>
      <c r="M117" s="14">
        <f t="shared" si="19"/>
        <v>22.728749999999998</v>
      </c>
      <c r="N117" s="14">
        <f t="shared" si="20"/>
        <v>0</v>
      </c>
      <c r="O117" s="15">
        <f t="shared" si="21"/>
        <v>77.278050000000007</v>
      </c>
      <c r="P117" s="14">
        <f t="shared" si="22"/>
        <v>50.74485</v>
      </c>
      <c r="Q117" s="14">
        <f t="shared" si="23"/>
        <v>22.298249999999999</v>
      </c>
      <c r="R117" s="14">
        <f t="shared" si="24"/>
        <v>0</v>
      </c>
      <c r="S117" s="15">
        <f t="shared" si="25"/>
        <v>73.043099999999995</v>
      </c>
    </row>
    <row r="118" spans="1:19" ht="15.75">
      <c r="A118" s="56">
        <v>112</v>
      </c>
      <c r="B118" s="16"/>
      <c r="C118" s="9" t="s">
        <v>101</v>
      </c>
      <c r="D118" s="10">
        <v>2</v>
      </c>
      <c r="E118" s="11">
        <v>7.5</v>
      </c>
      <c r="F118" s="12"/>
      <c r="G118" s="12">
        <f t="shared" si="26"/>
        <v>9.5</v>
      </c>
      <c r="H118" s="13">
        <f t="shared" si="14"/>
        <v>5.7215999999999996</v>
      </c>
      <c r="I118" s="14">
        <f t="shared" si="15"/>
        <v>23.24175</v>
      </c>
      <c r="J118" s="14">
        <f t="shared" si="16"/>
        <v>0</v>
      </c>
      <c r="K118" s="15">
        <f t="shared" si="17"/>
        <v>28.963349999999998</v>
      </c>
      <c r="L118" s="14">
        <f t="shared" si="18"/>
        <v>5.5948000000000002</v>
      </c>
      <c r="M118" s="14">
        <f t="shared" si="19"/>
        <v>22.728749999999998</v>
      </c>
      <c r="N118" s="14">
        <f t="shared" si="20"/>
        <v>0</v>
      </c>
      <c r="O118" s="15">
        <f t="shared" si="21"/>
        <v>28.323549999999997</v>
      </c>
      <c r="P118" s="14">
        <f t="shared" si="22"/>
        <v>5.2046000000000001</v>
      </c>
      <c r="Q118" s="14">
        <f t="shared" si="23"/>
        <v>22.298249999999999</v>
      </c>
      <c r="R118" s="14">
        <f t="shared" si="24"/>
        <v>0</v>
      </c>
      <c r="S118" s="15">
        <f t="shared" si="25"/>
        <v>27.502849999999999</v>
      </c>
    </row>
    <row r="119" spans="1:19" ht="15.75">
      <c r="A119" s="56">
        <v>113</v>
      </c>
      <c r="B119" s="16"/>
      <c r="C119" s="9" t="s">
        <v>102</v>
      </c>
      <c r="D119" s="10">
        <v>10</v>
      </c>
      <c r="E119" s="11">
        <v>7</v>
      </c>
      <c r="F119" s="12"/>
      <c r="G119" s="12">
        <f t="shared" si="26"/>
        <v>17</v>
      </c>
      <c r="H119" s="13">
        <f t="shared" si="14"/>
        <v>28.607999999999997</v>
      </c>
      <c r="I119" s="14">
        <f t="shared" si="15"/>
        <v>21.692299999999999</v>
      </c>
      <c r="J119" s="14">
        <f t="shared" si="16"/>
        <v>0</v>
      </c>
      <c r="K119" s="15">
        <f t="shared" si="17"/>
        <v>50.300299999999993</v>
      </c>
      <c r="L119" s="14">
        <f t="shared" si="18"/>
        <v>27.974</v>
      </c>
      <c r="M119" s="14">
        <f t="shared" si="19"/>
        <v>21.2135</v>
      </c>
      <c r="N119" s="14">
        <f t="shared" si="20"/>
        <v>0</v>
      </c>
      <c r="O119" s="15">
        <f t="shared" si="21"/>
        <v>49.1875</v>
      </c>
      <c r="P119" s="14">
        <f t="shared" si="22"/>
        <v>26.023</v>
      </c>
      <c r="Q119" s="14">
        <f t="shared" si="23"/>
        <v>20.811700000000002</v>
      </c>
      <c r="R119" s="14">
        <f t="shared" si="24"/>
        <v>0</v>
      </c>
      <c r="S119" s="15">
        <f t="shared" si="25"/>
        <v>46.834699999999998</v>
      </c>
    </row>
    <row r="120" spans="1:19" ht="15.75">
      <c r="A120" s="56">
        <v>114</v>
      </c>
      <c r="B120" s="16"/>
      <c r="C120" s="9" t="s">
        <v>83</v>
      </c>
      <c r="D120" s="10">
        <v>22.3</v>
      </c>
      <c r="E120" s="11">
        <v>4</v>
      </c>
      <c r="F120" s="12"/>
      <c r="G120" s="12">
        <f t="shared" si="26"/>
        <v>26.3</v>
      </c>
      <c r="H120" s="13">
        <f t="shared" si="14"/>
        <v>63.795839999999998</v>
      </c>
      <c r="I120" s="14">
        <f t="shared" si="15"/>
        <v>12.3956</v>
      </c>
      <c r="J120" s="14">
        <f t="shared" si="16"/>
        <v>0</v>
      </c>
      <c r="K120" s="15">
        <f t="shared" si="17"/>
        <v>76.19144</v>
      </c>
      <c r="L120" s="14">
        <f t="shared" si="18"/>
        <v>62.382020000000004</v>
      </c>
      <c r="M120" s="14">
        <f t="shared" si="19"/>
        <v>12.122</v>
      </c>
      <c r="N120" s="14">
        <f t="shared" si="20"/>
        <v>0</v>
      </c>
      <c r="O120" s="15">
        <f t="shared" si="21"/>
        <v>74.504019999999997</v>
      </c>
      <c r="P120" s="14">
        <f t="shared" si="22"/>
        <v>58.031290000000006</v>
      </c>
      <c r="Q120" s="14">
        <f t="shared" si="23"/>
        <v>11.8924</v>
      </c>
      <c r="R120" s="14">
        <f t="shared" si="24"/>
        <v>0</v>
      </c>
      <c r="S120" s="15">
        <f t="shared" si="25"/>
        <v>69.923690000000008</v>
      </c>
    </row>
    <row r="121" spans="1:19" ht="15.75">
      <c r="A121" s="56">
        <v>115</v>
      </c>
      <c r="B121" s="16"/>
      <c r="C121" s="9" t="s">
        <v>103</v>
      </c>
      <c r="D121" s="10">
        <v>22.3</v>
      </c>
      <c r="E121" s="11">
        <v>21.7</v>
      </c>
      <c r="F121" s="12"/>
      <c r="G121" s="12">
        <f t="shared" si="26"/>
        <v>44</v>
      </c>
      <c r="H121" s="13">
        <f t="shared" si="14"/>
        <v>63.795839999999998</v>
      </c>
      <c r="I121" s="14">
        <f t="shared" si="15"/>
        <v>67.246129999999994</v>
      </c>
      <c r="J121" s="14">
        <f t="shared" si="16"/>
        <v>0</v>
      </c>
      <c r="K121" s="15">
        <f t="shared" si="17"/>
        <v>131.04196999999999</v>
      </c>
      <c r="L121" s="14">
        <f t="shared" si="18"/>
        <v>62.382020000000004</v>
      </c>
      <c r="M121" s="14">
        <f t="shared" si="19"/>
        <v>65.761849999999995</v>
      </c>
      <c r="N121" s="14">
        <f t="shared" si="20"/>
        <v>0</v>
      </c>
      <c r="O121" s="15">
        <f t="shared" si="21"/>
        <v>128.14386999999999</v>
      </c>
      <c r="P121" s="14">
        <f t="shared" si="22"/>
        <v>58.031290000000006</v>
      </c>
      <c r="Q121" s="14">
        <f t="shared" si="23"/>
        <v>64.516270000000006</v>
      </c>
      <c r="R121" s="14">
        <f t="shared" si="24"/>
        <v>0</v>
      </c>
      <c r="S121" s="15">
        <f t="shared" si="25"/>
        <v>122.54756</v>
      </c>
    </row>
    <row r="122" spans="1:19" ht="15.75">
      <c r="A122" s="56">
        <v>116</v>
      </c>
      <c r="B122" s="16"/>
      <c r="C122" s="9" t="s">
        <v>104</v>
      </c>
      <c r="D122" s="10">
        <v>31</v>
      </c>
      <c r="E122" s="11"/>
      <c r="F122" s="12"/>
      <c r="G122" s="12">
        <f t="shared" si="26"/>
        <v>31</v>
      </c>
      <c r="H122" s="13">
        <f t="shared" si="14"/>
        <v>88.684799999999996</v>
      </c>
      <c r="I122" s="14">
        <f t="shared" si="15"/>
        <v>0</v>
      </c>
      <c r="J122" s="14">
        <f t="shared" si="16"/>
        <v>0</v>
      </c>
      <c r="K122" s="15">
        <f t="shared" si="17"/>
        <v>88.684799999999996</v>
      </c>
      <c r="L122" s="14">
        <f t="shared" si="18"/>
        <v>86.719400000000007</v>
      </c>
      <c r="M122" s="14">
        <f t="shared" si="19"/>
        <v>0</v>
      </c>
      <c r="N122" s="14">
        <f t="shared" si="20"/>
        <v>0</v>
      </c>
      <c r="O122" s="15">
        <f t="shared" si="21"/>
        <v>86.719400000000007</v>
      </c>
      <c r="P122" s="14">
        <f t="shared" si="22"/>
        <v>80.671300000000002</v>
      </c>
      <c r="Q122" s="14">
        <f t="shared" si="23"/>
        <v>0</v>
      </c>
      <c r="R122" s="14">
        <f t="shared" si="24"/>
        <v>0</v>
      </c>
      <c r="S122" s="15">
        <f t="shared" si="25"/>
        <v>80.671300000000002</v>
      </c>
    </row>
    <row r="123" spans="1:19" ht="15.75">
      <c r="A123" s="56">
        <v>117</v>
      </c>
      <c r="B123" s="16"/>
      <c r="C123" s="9" t="s">
        <v>105</v>
      </c>
      <c r="D123" s="10">
        <v>37</v>
      </c>
      <c r="E123" s="11"/>
      <c r="F123" s="12"/>
      <c r="G123" s="12">
        <f t="shared" si="26"/>
        <v>37</v>
      </c>
      <c r="H123" s="13">
        <f t="shared" si="14"/>
        <v>105.8496</v>
      </c>
      <c r="I123" s="14">
        <f t="shared" si="15"/>
        <v>0</v>
      </c>
      <c r="J123" s="14">
        <f t="shared" si="16"/>
        <v>0</v>
      </c>
      <c r="K123" s="15">
        <f t="shared" si="17"/>
        <v>105.8496</v>
      </c>
      <c r="L123" s="14">
        <f t="shared" si="18"/>
        <v>103.5038</v>
      </c>
      <c r="M123" s="14">
        <f t="shared" si="19"/>
        <v>0</v>
      </c>
      <c r="N123" s="14">
        <f t="shared" si="20"/>
        <v>0</v>
      </c>
      <c r="O123" s="15">
        <f t="shared" si="21"/>
        <v>103.5038</v>
      </c>
      <c r="P123" s="14">
        <f t="shared" si="22"/>
        <v>96.2851</v>
      </c>
      <c r="Q123" s="14">
        <f t="shared" si="23"/>
        <v>0</v>
      </c>
      <c r="R123" s="14">
        <f t="shared" si="24"/>
        <v>0</v>
      </c>
      <c r="S123" s="15">
        <f t="shared" si="25"/>
        <v>96.2851</v>
      </c>
    </row>
    <row r="124" spans="1:19" ht="15.75">
      <c r="A124" s="56">
        <v>118</v>
      </c>
      <c r="B124" s="16"/>
      <c r="C124" s="9" t="s">
        <v>106</v>
      </c>
      <c r="D124" s="10">
        <v>10.5</v>
      </c>
      <c r="E124" s="11"/>
      <c r="F124" s="12">
        <v>7.5</v>
      </c>
      <c r="G124" s="12">
        <f t="shared" si="26"/>
        <v>18</v>
      </c>
      <c r="H124" s="13">
        <f t="shared" si="14"/>
        <v>30.038399999999999</v>
      </c>
      <c r="I124" s="14">
        <f t="shared" si="15"/>
        <v>0</v>
      </c>
      <c r="J124" s="14">
        <f t="shared" si="16"/>
        <v>20.5305</v>
      </c>
      <c r="K124" s="15">
        <f t="shared" si="17"/>
        <v>50.568899999999999</v>
      </c>
      <c r="L124" s="14">
        <f t="shared" si="18"/>
        <v>29.372700000000002</v>
      </c>
      <c r="M124" s="14">
        <f t="shared" si="19"/>
        <v>0</v>
      </c>
      <c r="N124" s="14">
        <f t="shared" si="20"/>
        <v>20.106749999999998</v>
      </c>
      <c r="O124" s="15">
        <f t="shared" si="21"/>
        <v>49.47945</v>
      </c>
      <c r="P124" s="14">
        <f t="shared" si="22"/>
        <v>27.324149999999999</v>
      </c>
      <c r="Q124" s="14">
        <f t="shared" si="23"/>
        <v>0</v>
      </c>
      <c r="R124" s="14">
        <f t="shared" si="24"/>
        <v>19.03125</v>
      </c>
      <c r="S124" s="15">
        <f t="shared" si="25"/>
        <v>46.355400000000003</v>
      </c>
    </row>
    <row r="125" spans="1:19" ht="15.75">
      <c r="A125" s="56">
        <v>119</v>
      </c>
      <c r="B125" s="16"/>
      <c r="C125" s="9" t="s">
        <v>107</v>
      </c>
      <c r="D125" s="10"/>
      <c r="E125" s="11"/>
      <c r="F125" s="12">
        <v>8</v>
      </c>
      <c r="G125" s="12">
        <f t="shared" si="26"/>
        <v>8</v>
      </c>
      <c r="H125" s="13">
        <f t="shared" si="14"/>
        <v>0</v>
      </c>
      <c r="I125" s="14">
        <f t="shared" si="15"/>
        <v>0</v>
      </c>
      <c r="J125" s="14">
        <f t="shared" si="16"/>
        <v>21.8992</v>
      </c>
      <c r="K125" s="15">
        <f t="shared" si="17"/>
        <v>21.8992</v>
      </c>
      <c r="L125" s="14">
        <f t="shared" si="18"/>
        <v>0</v>
      </c>
      <c r="M125" s="14">
        <f t="shared" si="19"/>
        <v>0</v>
      </c>
      <c r="N125" s="14">
        <f t="shared" si="20"/>
        <v>21.447199999999999</v>
      </c>
      <c r="O125" s="15">
        <f t="shared" si="21"/>
        <v>21.447199999999999</v>
      </c>
      <c r="P125" s="14">
        <f t="shared" si="22"/>
        <v>0</v>
      </c>
      <c r="Q125" s="14">
        <f t="shared" si="23"/>
        <v>0</v>
      </c>
      <c r="R125" s="14">
        <f t="shared" si="24"/>
        <v>20.3</v>
      </c>
      <c r="S125" s="15">
        <f t="shared" si="25"/>
        <v>20.3</v>
      </c>
    </row>
    <row r="126" spans="1:19" ht="15.75">
      <c r="A126" s="56">
        <v>120</v>
      </c>
      <c r="B126" s="16"/>
      <c r="C126" s="9" t="s">
        <v>108</v>
      </c>
      <c r="D126" s="10"/>
      <c r="E126" s="11"/>
      <c r="F126" s="12">
        <v>7.5</v>
      </c>
      <c r="G126" s="12">
        <f t="shared" si="26"/>
        <v>7.5</v>
      </c>
      <c r="H126" s="13">
        <f t="shared" si="14"/>
        <v>0</v>
      </c>
      <c r="I126" s="14">
        <f t="shared" si="15"/>
        <v>0</v>
      </c>
      <c r="J126" s="14">
        <f t="shared" si="16"/>
        <v>20.5305</v>
      </c>
      <c r="K126" s="15">
        <f t="shared" si="17"/>
        <v>20.5305</v>
      </c>
      <c r="L126" s="14">
        <f t="shared" si="18"/>
        <v>0</v>
      </c>
      <c r="M126" s="14">
        <f t="shared" si="19"/>
        <v>0</v>
      </c>
      <c r="N126" s="14">
        <f t="shared" si="20"/>
        <v>20.106749999999998</v>
      </c>
      <c r="O126" s="15">
        <f t="shared" si="21"/>
        <v>20.106749999999998</v>
      </c>
      <c r="P126" s="14">
        <f t="shared" si="22"/>
        <v>0</v>
      </c>
      <c r="Q126" s="14">
        <f t="shared" si="23"/>
        <v>0</v>
      </c>
      <c r="R126" s="14">
        <f t="shared" si="24"/>
        <v>19.03125</v>
      </c>
      <c r="S126" s="15">
        <f t="shared" si="25"/>
        <v>19.03125</v>
      </c>
    </row>
    <row r="127" spans="1:19" ht="15.75">
      <c r="A127" s="56">
        <v>121</v>
      </c>
      <c r="B127" s="16"/>
      <c r="C127" s="9" t="s">
        <v>109</v>
      </c>
      <c r="D127" s="10"/>
      <c r="E127" s="11"/>
      <c r="F127" s="12">
        <v>22</v>
      </c>
      <c r="G127" s="12">
        <f t="shared" si="26"/>
        <v>22</v>
      </c>
      <c r="H127" s="13">
        <f t="shared" si="14"/>
        <v>0</v>
      </c>
      <c r="I127" s="14">
        <f t="shared" si="15"/>
        <v>0</v>
      </c>
      <c r="J127" s="14">
        <f t="shared" si="16"/>
        <v>60.222799999999999</v>
      </c>
      <c r="K127" s="15">
        <f t="shared" si="17"/>
        <v>60.222799999999999</v>
      </c>
      <c r="L127" s="14">
        <f t="shared" si="18"/>
        <v>0</v>
      </c>
      <c r="M127" s="14">
        <f t="shared" si="19"/>
        <v>0</v>
      </c>
      <c r="N127" s="14">
        <f t="shared" si="20"/>
        <v>58.979799999999997</v>
      </c>
      <c r="O127" s="15">
        <f t="shared" si="21"/>
        <v>58.979799999999997</v>
      </c>
      <c r="P127" s="14">
        <f t="shared" si="22"/>
        <v>0</v>
      </c>
      <c r="Q127" s="14">
        <f t="shared" si="23"/>
        <v>0</v>
      </c>
      <c r="R127" s="14">
        <f t="shared" si="24"/>
        <v>55.825000000000003</v>
      </c>
      <c r="S127" s="15">
        <f t="shared" si="25"/>
        <v>55.825000000000003</v>
      </c>
    </row>
    <row r="128" spans="1:19" ht="15.75">
      <c r="A128" s="56">
        <v>122</v>
      </c>
      <c r="B128" s="19"/>
      <c r="C128" s="9" t="s">
        <v>110</v>
      </c>
      <c r="D128" s="10">
        <v>35.299999999999997</v>
      </c>
      <c r="E128" s="11"/>
      <c r="F128" s="12"/>
      <c r="G128" s="12">
        <f t="shared" si="26"/>
        <v>35.299999999999997</v>
      </c>
      <c r="H128" s="13">
        <f t="shared" si="14"/>
        <v>100.98623999999998</v>
      </c>
      <c r="I128" s="14">
        <f t="shared" si="15"/>
        <v>0</v>
      </c>
      <c r="J128" s="14">
        <f t="shared" si="16"/>
        <v>0</v>
      </c>
      <c r="K128" s="15">
        <f t="shared" si="17"/>
        <v>100.98623999999998</v>
      </c>
      <c r="L128" s="14">
        <f t="shared" si="18"/>
        <v>98.748219999999989</v>
      </c>
      <c r="M128" s="14">
        <f t="shared" si="19"/>
        <v>0</v>
      </c>
      <c r="N128" s="14">
        <f t="shared" si="20"/>
        <v>0</v>
      </c>
      <c r="O128" s="15">
        <f t="shared" si="21"/>
        <v>98.748219999999989</v>
      </c>
      <c r="P128" s="14">
        <f t="shared" si="22"/>
        <v>91.861189999999993</v>
      </c>
      <c r="Q128" s="14">
        <f t="shared" si="23"/>
        <v>0</v>
      </c>
      <c r="R128" s="14">
        <f t="shared" si="24"/>
        <v>0</v>
      </c>
      <c r="S128" s="15">
        <f t="shared" si="25"/>
        <v>91.861189999999993</v>
      </c>
    </row>
    <row r="129" spans="1:19" ht="24.75">
      <c r="A129" s="56">
        <v>123</v>
      </c>
      <c r="B129" s="22" t="s">
        <v>61</v>
      </c>
      <c r="C129" s="23" t="s">
        <v>111</v>
      </c>
      <c r="D129" s="24">
        <v>15</v>
      </c>
      <c r="E129" s="25"/>
      <c r="F129" s="26"/>
      <c r="G129" s="26">
        <f t="shared" si="26"/>
        <v>15</v>
      </c>
      <c r="H129" s="13">
        <f t="shared" si="14"/>
        <v>42.911999999999999</v>
      </c>
      <c r="I129" s="14">
        <f t="shared" si="15"/>
        <v>0</v>
      </c>
      <c r="J129" s="14">
        <f t="shared" si="16"/>
        <v>0</v>
      </c>
      <c r="K129" s="15">
        <f t="shared" si="17"/>
        <v>42.911999999999999</v>
      </c>
      <c r="L129" s="14">
        <f t="shared" si="18"/>
        <v>41.960999999999999</v>
      </c>
      <c r="M129" s="14">
        <f t="shared" si="19"/>
        <v>0</v>
      </c>
      <c r="N129" s="14">
        <f t="shared" si="20"/>
        <v>0</v>
      </c>
      <c r="O129" s="15">
        <f t="shared" si="21"/>
        <v>41.960999999999999</v>
      </c>
      <c r="P129" s="14">
        <f t="shared" si="22"/>
        <v>39.034500000000001</v>
      </c>
      <c r="Q129" s="14">
        <f t="shared" si="23"/>
        <v>0</v>
      </c>
      <c r="R129" s="14">
        <f t="shared" si="24"/>
        <v>0</v>
      </c>
      <c r="S129" s="15">
        <f t="shared" si="25"/>
        <v>39.034500000000001</v>
      </c>
    </row>
    <row r="130" spans="1:19">
      <c r="A130" s="56">
        <v>124</v>
      </c>
      <c r="B130" s="21"/>
      <c r="C130" s="9" t="s">
        <v>32</v>
      </c>
      <c r="D130" s="10">
        <v>31</v>
      </c>
      <c r="E130" s="11"/>
      <c r="F130" s="12"/>
      <c r="G130" s="12">
        <f t="shared" si="26"/>
        <v>31</v>
      </c>
      <c r="H130" s="13">
        <f t="shared" si="14"/>
        <v>88.684799999999996</v>
      </c>
      <c r="I130" s="14">
        <f t="shared" si="15"/>
        <v>0</v>
      </c>
      <c r="J130" s="14">
        <f t="shared" si="16"/>
        <v>0</v>
      </c>
      <c r="K130" s="15">
        <f t="shared" si="17"/>
        <v>88.684799999999996</v>
      </c>
      <c r="L130" s="14">
        <f t="shared" si="18"/>
        <v>86.719400000000007</v>
      </c>
      <c r="M130" s="14">
        <f t="shared" si="19"/>
        <v>0</v>
      </c>
      <c r="N130" s="14">
        <f t="shared" si="20"/>
        <v>0</v>
      </c>
      <c r="O130" s="15">
        <f t="shared" si="21"/>
        <v>86.719400000000007</v>
      </c>
      <c r="P130" s="14">
        <f t="shared" si="22"/>
        <v>80.671300000000002</v>
      </c>
      <c r="Q130" s="14">
        <f t="shared" si="23"/>
        <v>0</v>
      </c>
      <c r="R130" s="14">
        <f t="shared" si="24"/>
        <v>0</v>
      </c>
      <c r="S130" s="15">
        <f t="shared" si="25"/>
        <v>80.671300000000002</v>
      </c>
    </row>
    <row r="131" spans="1:19" ht="15.75">
      <c r="A131" s="56">
        <v>125</v>
      </c>
      <c r="B131" s="19"/>
      <c r="C131" s="9" t="s">
        <v>88</v>
      </c>
      <c r="D131" s="10">
        <v>7</v>
      </c>
      <c r="E131" s="11">
        <v>7.5</v>
      </c>
      <c r="F131" s="12"/>
      <c r="G131" s="12">
        <f t="shared" si="26"/>
        <v>14.5</v>
      </c>
      <c r="H131" s="13">
        <f t="shared" si="14"/>
        <v>20.025599999999997</v>
      </c>
      <c r="I131" s="14">
        <f t="shared" si="15"/>
        <v>23.24175</v>
      </c>
      <c r="J131" s="14">
        <f t="shared" si="16"/>
        <v>0</v>
      </c>
      <c r="K131" s="15">
        <f t="shared" si="17"/>
        <v>43.267349999999993</v>
      </c>
      <c r="L131" s="14">
        <f t="shared" si="18"/>
        <v>19.581800000000001</v>
      </c>
      <c r="M131" s="14">
        <f t="shared" si="19"/>
        <v>22.728749999999998</v>
      </c>
      <c r="N131" s="14">
        <f t="shared" si="20"/>
        <v>0</v>
      </c>
      <c r="O131" s="15">
        <f t="shared" si="21"/>
        <v>42.310549999999999</v>
      </c>
      <c r="P131" s="14">
        <f t="shared" si="22"/>
        <v>18.216100000000001</v>
      </c>
      <c r="Q131" s="14">
        <f t="shared" si="23"/>
        <v>22.298249999999999</v>
      </c>
      <c r="R131" s="14">
        <f t="shared" si="24"/>
        <v>0</v>
      </c>
      <c r="S131" s="15">
        <f t="shared" si="25"/>
        <v>40.51435</v>
      </c>
    </row>
    <row r="132" spans="1:19" ht="15.75">
      <c r="A132" s="56">
        <v>126</v>
      </c>
      <c r="B132" s="19"/>
      <c r="C132" s="9" t="s">
        <v>92</v>
      </c>
      <c r="D132" s="10">
        <v>5</v>
      </c>
      <c r="E132" s="11">
        <v>7.2</v>
      </c>
      <c r="F132" s="12"/>
      <c r="G132" s="12">
        <f t="shared" si="26"/>
        <v>12.2</v>
      </c>
      <c r="H132" s="13">
        <f t="shared" si="14"/>
        <v>14.303999999999998</v>
      </c>
      <c r="I132" s="14">
        <f t="shared" si="15"/>
        <v>22.312080000000002</v>
      </c>
      <c r="J132" s="14">
        <f t="shared" si="16"/>
        <v>0</v>
      </c>
      <c r="K132" s="15">
        <f t="shared" si="17"/>
        <v>36.616079999999997</v>
      </c>
      <c r="L132" s="14">
        <f t="shared" si="18"/>
        <v>13.987</v>
      </c>
      <c r="M132" s="14">
        <f t="shared" si="19"/>
        <v>21.819600000000001</v>
      </c>
      <c r="N132" s="14">
        <f t="shared" si="20"/>
        <v>0</v>
      </c>
      <c r="O132" s="15">
        <f t="shared" si="21"/>
        <v>35.806600000000003</v>
      </c>
      <c r="P132" s="14">
        <f t="shared" si="22"/>
        <v>13.0115</v>
      </c>
      <c r="Q132" s="14">
        <f t="shared" si="23"/>
        <v>21.406320000000001</v>
      </c>
      <c r="R132" s="14">
        <f t="shared" si="24"/>
        <v>0</v>
      </c>
      <c r="S132" s="15">
        <f t="shared" si="25"/>
        <v>34.417819999999999</v>
      </c>
    </row>
    <row r="133" spans="1:19" ht="24">
      <c r="A133" s="56">
        <v>127</v>
      </c>
      <c r="B133" s="20" t="s">
        <v>37</v>
      </c>
      <c r="C133" s="9" t="s">
        <v>112</v>
      </c>
      <c r="D133" s="10">
        <v>15</v>
      </c>
      <c r="E133" s="11"/>
      <c r="F133" s="12"/>
      <c r="G133" s="12">
        <f t="shared" si="26"/>
        <v>15</v>
      </c>
      <c r="H133" s="13">
        <f t="shared" si="14"/>
        <v>42.911999999999999</v>
      </c>
      <c r="I133" s="14">
        <f t="shared" si="15"/>
        <v>0</v>
      </c>
      <c r="J133" s="14">
        <f t="shared" si="16"/>
        <v>0</v>
      </c>
      <c r="K133" s="15">
        <f t="shared" si="17"/>
        <v>42.911999999999999</v>
      </c>
      <c r="L133" s="14">
        <f t="shared" si="18"/>
        <v>41.960999999999999</v>
      </c>
      <c r="M133" s="14">
        <f t="shared" si="19"/>
        <v>0</v>
      </c>
      <c r="N133" s="14">
        <f t="shared" si="20"/>
        <v>0</v>
      </c>
      <c r="O133" s="15">
        <f t="shared" si="21"/>
        <v>41.960999999999999</v>
      </c>
      <c r="P133" s="14">
        <f t="shared" si="22"/>
        <v>39.034500000000001</v>
      </c>
      <c r="Q133" s="14">
        <f t="shared" si="23"/>
        <v>0</v>
      </c>
      <c r="R133" s="14">
        <f t="shared" si="24"/>
        <v>0</v>
      </c>
      <c r="S133" s="15">
        <f t="shared" si="25"/>
        <v>39.034500000000001</v>
      </c>
    </row>
    <row r="134" spans="1:19" ht="15.75">
      <c r="A134" s="56">
        <v>128</v>
      </c>
      <c r="B134" s="19"/>
      <c r="C134" s="9" t="s">
        <v>113</v>
      </c>
      <c r="D134" s="10"/>
      <c r="E134" s="11">
        <v>19.3</v>
      </c>
      <c r="F134" s="12"/>
      <c r="G134" s="12">
        <f t="shared" si="26"/>
        <v>19.3</v>
      </c>
      <c r="H134" s="13">
        <f t="shared" si="14"/>
        <v>0</v>
      </c>
      <c r="I134" s="14">
        <f t="shared" si="15"/>
        <v>59.808770000000003</v>
      </c>
      <c r="J134" s="14">
        <f t="shared" si="16"/>
        <v>0</v>
      </c>
      <c r="K134" s="15">
        <f t="shared" si="17"/>
        <v>59.808770000000003</v>
      </c>
      <c r="L134" s="14">
        <f t="shared" si="18"/>
        <v>0</v>
      </c>
      <c r="M134" s="14">
        <f t="shared" si="19"/>
        <v>58.48865</v>
      </c>
      <c r="N134" s="14">
        <f t="shared" si="20"/>
        <v>0</v>
      </c>
      <c r="O134" s="15">
        <f t="shared" si="21"/>
        <v>58.48865</v>
      </c>
      <c r="P134" s="14">
        <f t="shared" si="22"/>
        <v>0</v>
      </c>
      <c r="Q134" s="14">
        <f t="shared" si="23"/>
        <v>57.380830000000003</v>
      </c>
      <c r="R134" s="14">
        <f t="shared" si="24"/>
        <v>0</v>
      </c>
      <c r="S134" s="15">
        <f t="shared" si="25"/>
        <v>57.380830000000003</v>
      </c>
    </row>
    <row r="135" spans="1:19" ht="15.75">
      <c r="A135" s="56">
        <v>129</v>
      </c>
      <c r="B135" s="19"/>
      <c r="C135" s="9" t="s">
        <v>114</v>
      </c>
      <c r="D135" s="10"/>
      <c r="E135" s="11">
        <v>11.6</v>
      </c>
      <c r="F135" s="12"/>
      <c r="G135" s="12">
        <f t="shared" si="26"/>
        <v>11.6</v>
      </c>
      <c r="H135" s="13">
        <f t="shared" si="14"/>
        <v>0</v>
      </c>
      <c r="I135" s="14">
        <f t="shared" si="15"/>
        <v>35.947240000000001</v>
      </c>
      <c r="J135" s="14">
        <f t="shared" si="16"/>
        <v>0</v>
      </c>
      <c r="K135" s="15">
        <f t="shared" si="17"/>
        <v>35.947240000000001</v>
      </c>
      <c r="L135" s="14">
        <f t="shared" si="18"/>
        <v>0</v>
      </c>
      <c r="M135" s="14">
        <f t="shared" si="19"/>
        <v>35.153799999999997</v>
      </c>
      <c r="N135" s="14">
        <f t="shared" si="20"/>
        <v>0</v>
      </c>
      <c r="O135" s="15">
        <f t="shared" si="21"/>
        <v>35.153799999999997</v>
      </c>
      <c r="P135" s="14">
        <f t="shared" si="22"/>
        <v>0</v>
      </c>
      <c r="Q135" s="14">
        <f t="shared" si="23"/>
        <v>34.487960000000001</v>
      </c>
      <c r="R135" s="14">
        <f t="shared" si="24"/>
        <v>0</v>
      </c>
      <c r="S135" s="15">
        <f t="shared" si="25"/>
        <v>34.487960000000001</v>
      </c>
    </row>
    <row r="136" spans="1:19" ht="15.75">
      <c r="A136" s="56">
        <v>130</v>
      </c>
      <c r="B136" s="16" t="s">
        <v>42</v>
      </c>
      <c r="C136" s="9" t="s">
        <v>74</v>
      </c>
      <c r="D136" s="10">
        <v>48</v>
      </c>
      <c r="E136" s="11">
        <v>22</v>
      </c>
      <c r="F136" s="12"/>
      <c r="G136" s="12">
        <f t="shared" si="26"/>
        <v>70</v>
      </c>
      <c r="H136" s="13">
        <f t="shared" ref="H136:H204" si="27">D136*2.8608</f>
        <v>137.3184</v>
      </c>
      <c r="I136" s="14">
        <f t="shared" ref="I136:I204" si="28">E136*3.0989</f>
        <v>68.175799999999995</v>
      </c>
      <c r="J136" s="14">
        <f t="shared" ref="J136:J204" si="29">F136*2.7374</f>
        <v>0</v>
      </c>
      <c r="K136" s="15">
        <f t="shared" ref="K136:K204" si="30">H136+I136+J136</f>
        <v>205.49419999999998</v>
      </c>
      <c r="L136" s="14">
        <f t="shared" ref="L136:L204" si="31">D136*2.7974</f>
        <v>134.27520000000001</v>
      </c>
      <c r="M136" s="14">
        <f t="shared" ref="M136:M204" si="32">E136*3.0305</f>
        <v>66.670999999999992</v>
      </c>
      <c r="N136" s="14">
        <f t="shared" ref="N136:N204" si="33">F136*2.6809</f>
        <v>0</v>
      </c>
      <c r="O136" s="15">
        <f t="shared" ref="O136:O204" si="34">L136+M136+N136</f>
        <v>200.9462</v>
      </c>
      <c r="P136" s="14">
        <f t="shared" ref="P136:P204" si="35">D136*2.6023</f>
        <v>124.91040000000001</v>
      </c>
      <c r="Q136" s="14">
        <f t="shared" ref="Q136:Q204" si="36">E136*2.9731</f>
        <v>65.408200000000008</v>
      </c>
      <c r="R136" s="14">
        <f t="shared" ref="R136:R204" si="37">F136*2.5375</f>
        <v>0</v>
      </c>
      <c r="S136" s="15">
        <f t="shared" ref="S136:S204" si="38">P136+Q136+R136</f>
        <v>190.3186</v>
      </c>
    </row>
    <row r="137" spans="1:19" ht="15.75">
      <c r="A137" s="56">
        <v>131</v>
      </c>
      <c r="B137" s="16" t="s">
        <v>42</v>
      </c>
      <c r="C137" s="9" t="s">
        <v>115</v>
      </c>
      <c r="D137" s="10">
        <v>22.5</v>
      </c>
      <c r="E137" s="11"/>
      <c r="F137" s="12"/>
      <c r="G137" s="12">
        <f t="shared" si="26"/>
        <v>22.5</v>
      </c>
      <c r="H137" s="13">
        <f t="shared" si="27"/>
        <v>64.367999999999995</v>
      </c>
      <c r="I137" s="14">
        <f t="shared" si="28"/>
        <v>0</v>
      </c>
      <c r="J137" s="14">
        <f t="shared" si="29"/>
        <v>0</v>
      </c>
      <c r="K137" s="15">
        <f t="shared" si="30"/>
        <v>64.367999999999995</v>
      </c>
      <c r="L137" s="14">
        <f t="shared" si="31"/>
        <v>62.941500000000005</v>
      </c>
      <c r="M137" s="14">
        <f t="shared" si="32"/>
        <v>0</v>
      </c>
      <c r="N137" s="14">
        <f t="shared" si="33"/>
        <v>0</v>
      </c>
      <c r="O137" s="15">
        <f t="shared" si="34"/>
        <v>62.941500000000005</v>
      </c>
      <c r="P137" s="14">
        <f t="shared" si="35"/>
        <v>58.551749999999998</v>
      </c>
      <c r="Q137" s="14">
        <f t="shared" si="36"/>
        <v>0</v>
      </c>
      <c r="R137" s="14">
        <f t="shared" si="37"/>
        <v>0</v>
      </c>
      <c r="S137" s="15">
        <f t="shared" si="38"/>
        <v>58.551749999999998</v>
      </c>
    </row>
    <row r="138" spans="1:19" ht="15.75">
      <c r="A138" s="56">
        <v>132</v>
      </c>
      <c r="B138" s="16"/>
      <c r="C138" s="9" t="s">
        <v>116</v>
      </c>
      <c r="D138" s="10">
        <v>12</v>
      </c>
      <c r="E138" s="11">
        <v>5</v>
      </c>
      <c r="F138" s="12"/>
      <c r="G138" s="12">
        <f t="shared" si="26"/>
        <v>17</v>
      </c>
      <c r="H138" s="13">
        <f t="shared" si="27"/>
        <v>34.329599999999999</v>
      </c>
      <c r="I138" s="14">
        <f t="shared" si="28"/>
        <v>15.4945</v>
      </c>
      <c r="J138" s="14">
        <f t="shared" si="29"/>
        <v>0</v>
      </c>
      <c r="K138" s="15">
        <f t="shared" si="30"/>
        <v>49.824100000000001</v>
      </c>
      <c r="L138" s="14">
        <f t="shared" si="31"/>
        <v>33.568800000000003</v>
      </c>
      <c r="M138" s="14">
        <f t="shared" si="32"/>
        <v>15.1525</v>
      </c>
      <c r="N138" s="14">
        <f t="shared" si="33"/>
        <v>0</v>
      </c>
      <c r="O138" s="15">
        <f t="shared" si="34"/>
        <v>48.721299999999999</v>
      </c>
      <c r="P138" s="14">
        <f t="shared" si="35"/>
        <v>31.227600000000002</v>
      </c>
      <c r="Q138" s="14">
        <f t="shared" si="36"/>
        <v>14.865500000000001</v>
      </c>
      <c r="R138" s="14">
        <f t="shared" si="37"/>
        <v>0</v>
      </c>
      <c r="S138" s="15">
        <f t="shared" si="38"/>
        <v>46.093100000000007</v>
      </c>
    </row>
    <row r="139" spans="1:19" ht="15.75">
      <c r="A139" s="56">
        <v>133</v>
      </c>
      <c r="B139" s="16" t="s">
        <v>42</v>
      </c>
      <c r="C139" s="9" t="s">
        <v>117</v>
      </c>
      <c r="D139" s="10">
        <v>13</v>
      </c>
      <c r="E139" s="11"/>
      <c r="F139" s="12"/>
      <c r="G139" s="12">
        <f t="shared" si="26"/>
        <v>13</v>
      </c>
      <c r="H139" s="13">
        <f t="shared" si="27"/>
        <v>37.190399999999997</v>
      </c>
      <c r="I139" s="14">
        <f t="shared" si="28"/>
        <v>0</v>
      </c>
      <c r="J139" s="14">
        <f t="shared" si="29"/>
        <v>0</v>
      </c>
      <c r="K139" s="15">
        <f t="shared" si="30"/>
        <v>37.190399999999997</v>
      </c>
      <c r="L139" s="14">
        <f t="shared" si="31"/>
        <v>36.366199999999999</v>
      </c>
      <c r="M139" s="14">
        <f t="shared" si="32"/>
        <v>0</v>
      </c>
      <c r="N139" s="14">
        <f t="shared" si="33"/>
        <v>0</v>
      </c>
      <c r="O139" s="15">
        <f t="shared" si="34"/>
        <v>36.366199999999999</v>
      </c>
      <c r="P139" s="14">
        <f t="shared" si="35"/>
        <v>33.829900000000002</v>
      </c>
      <c r="Q139" s="14">
        <f t="shared" si="36"/>
        <v>0</v>
      </c>
      <c r="R139" s="14">
        <f t="shared" si="37"/>
        <v>0</v>
      </c>
      <c r="S139" s="15">
        <f t="shared" si="38"/>
        <v>33.829900000000002</v>
      </c>
    </row>
    <row r="140" spans="1:19" ht="15.75">
      <c r="A140" s="56">
        <v>134</v>
      </c>
      <c r="B140" s="16" t="s">
        <v>42</v>
      </c>
      <c r="C140" s="9" t="s">
        <v>73</v>
      </c>
      <c r="D140" s="10"/>
      <c r="E140" s="11"/>
      <c r="F140" s="12">
        <v>78</v>
      </c>
      <c r="G140" s="12">
        <f t="shared" si="26"/>
        <v>78</v>
      </c>
      <c r="H140" s="13">
        <f t="shared" si="27"/>
        <v>0</v>
      </c>
      <c r="I140" s="14">
        <f t="shared" si="28"/>
        <v>0</v>
      </c>
      <c r="J140" s="14">
        <f t="shared" si="29"/>
        <v>213.5172</v>
      </c>
      <c r="K140" s="15">
        <f t="shared" si="30"/>
        <v>213.5172</v>
      </c>
      <c r="L140" s="14">
        <f t="shared" si="31"/>
        <v>0</v>
      </c>
      <c r="M140" s="14">
        <f t="shared" si="32"/>
        <v>0</v>
      </c>
      <c r="N140" s="14">
        <f t="shared" si="33"/>
        <v>209.11019999999999</v>
      </c>
      <c r="O140" s="15">
        <f t="shared" si="34"/>
        <v>209.11019999999999</v>
      </c>
      <c r="P140" s="14">
        <f t="shared" si="35"/>
        <v>0</v>
      </c>
      <c r="Q140" s="14">
        <f t="shared" si="36"/>
        <v>0</v>
      </c>
      <c r="R140" s="14">
        <f t="shared" si="37"/>
        <v>197.92500000000001</v>
      </c>
      <c r="S140" s="15">
        <f t="shared" si="38"/>
        <v>197.92500000000001</v>
      </c>
    </row>
    <row r="141" spans="1:19" ht="22.5">
      <c r="A141" s="56">
        <v>135</v>
      </c>
      <c r="B141" s="16" t="s">
        <v>42</v>
      </c>
      <c r="C141" s="9" t="s">
        <v>118</v>
      </c>
      <c r="D141" s="10"/>
      <c r="E141" s="11"/>
      <c r="F141" s="12">
        <v>185</v>
      </c>
      <c r="G141" s="12">
        <f t="shared" si="26"/>
        <v>185</v>
      </c>
      <c r="H141" s="13">
        <f t="shared" si="27"/>
        <v>0</v>
      </c>
      <c r="I141" s="14">
        <f t="shared" si="28"/>
        <v>0</v>
      </c>
      <c r="J141" s="14">
        <f t="shared" si="29"/>
        <v>506.41899999999998</v>
      </c>
      <c r="K141" s="15">
        <f t="shared" si="30"/>
        <v>506.41899999999998</v>
      </c>
      <c r="L141" s="14">
        <f t="shared" si="31"/>
        <v>0</v>
      </c>
      <c r="M141" s="14">
        <f t="shared" si="32"/>
        <v>0</v>
      </c>
      <c r="N141" s="14">
        <f t="shared" si="33"/>
        <v>495.9665</v>
      </c>
      <c r="O141" s="15">
        <f t="shared" si="34"/>
        <v>495.9665</v>
      </c>
      <c r="P141" s="14">
        <f t="shared" si="35"/>
        <v>0</v>
      </c>
      <c r="Q141" s="14">
        <f t="shared" si="36"/>
        <v>0</v>
      </c>
      <c r="R141" s="14">
        <f t="shared" si="37"/>
        <v>469.4375</v>
      </c>
      <c r="S141" s="15">
        <f t="shared" si="38"/>
        <v>469.4375</v>
      </c>
    </row>
    <row r="142" spans="1:19" ht="15.75">
      <c r="A142" s="56">
        <v>136</v>
      </c>
      <c r="B142" s="16" t="s">
        <v>42</v>
      </c>
      <c r="C142" s="9" t="s">
        <v>58</v>
      </c>
      <c r="D142" s="10"/>
      <c r="E142" s="11"/>
      <c r="F142" s="12">
        <v>38</v>
      </c>
      <c r="G142" s="12">
        <f t="shared" si="26"/>
        <v>38</v>
      </c>
      <c r="H142" s="13">
        <f t="shared" si="27"/>
        <v>0</v>
      </c>
      <c r="I142" s="14">
        <f t="shared" si="28"/>
        <v>0</v>
      </c>
      <c r="J142" s="14">
        <f t="shared" si="29"/>
        <v>104.02120000000001</v>
      </c>
      <c r="K142" s="15">
        <f t="shared" si="30"/>
        <v>104.02120000000001</v>
      </c>
      <c r="L142" s="14">
        <f t="shared" si="31"/>
        <v>0</v>
      </c>
      <c r="M142" s="14">
        <f t="shared" si="32"/>
        <v>0</v>
      </c>
      <c r="N142" s="14">
        <f t="shared" si="33"/>
        <v>101.87419999999999</v>
      </c>
      <c r="O142" s="15">
        <f t="shared" si="34"/>
        <v>101.87419999999999</v>
      </c>
      <c r="P142" s="14">
        <f t="shared" si="35"/>
        <v>0</v>
      </c>
      <c r="Q142" s="14">
        <f t="shared" si="36"/>
        <v>0</v>
      </c>
      <c r="R142" s="14">
        <f t="shared" si="37"/>
        <v>96.424999999999997</v>
      </c>
      <c r="S142" s="15">
        <f t="shared" si="38"/>
        <v>96.424999999999997</v>
      </c>
    </row>
    <row r="143" spans="1:19" ht="15.75">
      <c r="A143" s="56">
        <v>137</v>
      </c>
      <c r="B143" s="16" t="s">
        <v>42</v>
      </c>
      <c r="C143" s="9" t="s">
        <v>19</v>
      </c>
      <c r="D143" s="10"/>
      <c r="E143" s="11"/>
      <c r="F143" s="12">
        <v>55</v>
      </c>
      <c r="G143" s="12">
        <f t="shared" si="26"/>
        <v>55</v>
      </c>
      <c r="H143" s="13">
        <f t="shared" si="27"/>
        <v>0</v>
      </c>
      <c r="I143" s="14">
        <f t="shared" si="28"/>
        <v>0</v>
      </c>
      <c r="J143" s="14">
        <f t="shared" si="29"/>
        <v>150.55700000000002</v>
      </c>
      <c r="K143" s="15">
        <f t="shared" si="30"/>
        <v>150.55700000000002</v>
      </c>
      <c r="L143" s="14">
        <f t="shared" si="31"/>
        <v>0</v>
      </c>
      <c r="M143" s="14">
        <f t="shared" si="32"/>
        <v>0</v>
      </c>
      <c r="N143" s="14">
        <f t="shared" si="33"/>
        <v>147.4495</v>
      </c>
      <c r="O143" s="15">
        <f t="shared" si="34"/>
        <v>147.4495</v>
      </c>
      <c r="P143" s="14">
        <f t="shared" si="35"/>
        <v>0</v>
      </c>
      <c r="Q143" s="14">
        <f t="shared" si="36"/>
        <v>0</v>
      </c>
      <c r="R143" s="14">
        <f t="shared" si="37"/>
        <v>139.5625</v>
      </c>
      <c r="S143" s="15">
        <f t="shared" si="38"/>
        <v>139.5625</v>
      </c>
    </row>
    <row r="144" spans="1:19" ht="15.75">
      <c r="A144" s="56">
        <v>138</v>
      </c>
      <c r="B144" s="16" t="s">
        <v>42</v>
      </c>
      <c r="C144" s="9" t="s">
        <v>119</v>
      </c>
      <c r="D144" s="10"/>
      <c r="E144" s="11"/>
      <c r="F144" s="12">
        <v>100</v>
      </c>
      <c r="G144" s="12">
        <f t="shared" si="26"/>
        <v>100</v>
      </c>
      <c r="H144" s="13">
        <f t="shared" si="27"/>
        <v>0</v>
      </c>
      <c r="I144" s="14">
        <f t="shared" si="28"/>
        <v>0</v>
      </c>
      <c r="J144" s="14">
        <f t="shared" si="29"/>
        <v>273.74</v>
      </c>
      <c r="K144" s="15">
        <f t="shared" si="30"/>
        <v>273.74</v>
      </c>
      <c r="L144" s="14">
        <f t="shared" si="31"/>
        <v>0</v>
      </c>
      <c r="M144" s="14">
        <f t="shared" si="32"/>
        <v>0</v>
      </c>
      <c r="N144" s="14">
        <f t="shared" si="33"/>
        <v>268.08999999999997</v>
      </c>
      <c r="O144" s="15">
        <f t="shared" si="34"/>
        <v>268.08999999999997</v>
      </c>
      <c r="P144" s="14">
        <f t="shared" si="35"/>
        <v>0</v>
      </c>
      <c r="Q144" s="14">
        <f t="shared" si="36"/>
        <v>0</v>
      </c>
      <c r="R144" s="14">
        <f t="shared" si="37"/>
        <v>253.75</v>
      </c>
      <c r="S144" s="15">
        <f t="shared" si="38"/>
        <v>253.75</v>
      </c>
    </row>
    <row r="145" spans="1:19" ht="15.75">
      <c r="A145" s="56">
        <v>139</v>
      </c>
      <c r="B145" s="16" t="s">
        <v>42</v>
      </c>
      <c r="C145" s="9" t="s">
        <v>20</v>
      </c>
      <c r="D145" s="10"/>
      <c r="E145" s="11"/>
      <c r="F145" s="12">
        <v>71</v>
      </c>
      <c r="G145" s="12">
        <f t="shared" si="26"/>
        <v>71</v>
      </c>
      <c r="H145" s="13">
        <f t="shared" si="27"/>
        <v>0</v>
      </c>
      <c r="I145" s="14">
        <f t="shared" si="28"/>
        <v>0</v>
      </c>
      <c r="J145" s="14">
        <f t="shared" si="29"/>
        <v>194.3554</v>
      </c>
      <c r="K145" s="15">
        <f t="shared" si="30"/>
        <v>194.3554</v>
      </c>
      <c r="L145" s="14">
        <f t="shared" si="31"/>
        <v>0</v>
      </c>
      <c r="M145" s="14">
        <f t="shared" si="32"/>
        <v>0</v>
      </c>
      <c r="N145" s="14">
        <f t="shared" si="33"/>
        <v>190.34389999999999</v>
      </c>
      <c r="O145" s="15">
        <f t="shared" si="34"/>
        <v>190.34389999999999</v>
      </c>
      <c r="P145" s="14">
        <f t="shared" si="35"/>
        <v>0</v>
      </c>
      <c r="Q145" s="14">
        <f t="shared" si="36"/>
        <v>0</v>
      </c>
      <c r="R145" s="14">
        <f t="shared" si="37"/>
        <v>180.16249999999999</v>
      </c>
      <c r="S145" s="15">
        <f t="shared" si="38"/>
        <v>180.16249999999999</v>
      </c>
    </row>
    <row r="146" spans="1:19" ht="15.75">
      <c r="A146" s="56">
        <v>140</v>
      </c>
      <c r="B146" s="16" t="s">
        <v>42</v>
      </c>
      <c r="C146" s="9" t="s">
        <v>113</v>
      </c>
      <c r="D146" s="10">
        <v>19.5</v>
      </c>
      <c r="E146" s="11"/>
      <c r="F146" s="12"/>
      <c r="G146" s="12">
        <f t="shared" si="26"/>
        <v>19.5</v>
      </c>
      <c r="H146" s="13">
        <f t="shared" si="27"/>
        <v>55.785599999999995</v>
      </c>
      <c r="I146" s="14">
        <f t="shared" si="28"/>
        <v>0</v>
      </c>
      <c r="J146" s="14">
        <f t="shared" si="29"/>
        <v>0</v>
      </c>
      <c r="K146" s="15">
        <f t="shared" si="30"/>
        <v>55.785599999999995</v>
      </c>
      <c r="L146" s="14">
        <f t="shared" si="31"/>
        <v>54.549300000000002</v>
      </c>
      <c r="M146" s="14">
        <f t="shared" si="32"/>
        <v>0</v>
      </c>
      <c r="N146" s="14">
        <f t="shared" si="33"/>
        <v>0</v>
      </c>
      <c r="O146" s="15">
        <f t="shared" si="34"/>
        <v>54.549300000000002</v>
      </c>
      <c r="P146" s="14">
        <f t="shared" si="35"/>
        <v>50.74485</v>
      </c>
      <c r="Q146" s="14">
        <f t="shared" si="36"/>
        <v>0</v>
      </c>
      <c r="R146" s="14">
        <f t="shared" si="37"/>
        <v>0</v>
      </c>
      <c r="S146" s="15">
        <f t="shared" si="38"/>
        <v>50.74485</v>
      </c>
    </row>
    <row r="147" spans="1:19" ht="15.75">
      <c r="A147" s="56">
        <v>141</v>
      </c>
      <c r="B147" s="16" t="s">
        <v>42</v>
      </c>
      <c r="C147" s="9" t="s">
        <v>120</v>
      </c>
      <c r="D147" s="10">
        <v>3.5</v>
      </c>
      <c r="E147" s="11"/>
      <c r="F147" s="12">
        <v>9</v>
      </c>
      <c r="G147" s="12">
        <f t="shared" si="26"/>
        <v>12.5</v>
      </c>
      <c r="H147" s="13">
        <f t="shared" si="27"/>
        <v>10.012799999999999</v>
      </c>
      <c r="I147" s="14">
        <f t="shared" si="28"/>
        <v>0</v>
      </c>
      <c r="J147" s="14">
        <f t="shared" si="29"/>
        <v>24.636600000000001</v>
      </c>
      <c r="K147" s="15">
        <f t="shared" si="30"/>
        <v>34.6494</v>
      </c>
      <c r="L147" s="14">
        <f t="shared" si="31"/>
        <v>9.7909000000000006</v>
      </c>
      <c r="M147" s="14">
        <f t="shared" si="32"/>
        <v>0</v>
      </c>
      <c r="N147" s="14">
        <f t="shared" si="33"/>
        <v>24.1281</v>
      </c>
      <c r="O147" s="15">
        <f t="shared" si="34"/>
        <v>33.918999999999997</v>
      </c>
      <c r="P147" s="14">
        <f t="shared" si="35"/>
        <v>9.1080500000000004</v>
      </c>
      <c r="Q147" s="14">
        <f t="shared" si="36"/>
        <v>0</v>
      </c>
      <c r="R147" s="14">
        <f t="shared" si="37"/>
        <v>22.837500000000002</v>
      </c>
      <c r="S147" s="15">
        <f t="shared" si="38"/>
        <v>31.945550000000004</v>
      </c>
    </row>
    <row r="148" spans="1:19" ht="15.75">
      <c r="A148" s="56">
        <v>142</v>
      </c>
      <c r="B148" s="16"/>
      <c r="C148" s="9" t="s">
        <v>121</v>
      </c>
      <c r="D148" s="10"/>
      <c r="E148" s="11">
        <v>17.7</v>
      </c>
      <c r="F148" s="12"/>
      <c r="G148" s="12">
        <f t="shared" si="26"/>
        <v>17.7</v>
      </c>
      <c r="H148" s="13">
        <f t="shared" si="27"/>
        <v>0</v>
      </c>
      <c r="I148" s="14">
        <f t="shared" si="28"/>
        <v>54.850529999999999</v>
      </c>
      <c r="J148" s="14">
        <f t="shared" si="29"/>
        <v>0</v>
      </c>
      <c r="K148" s="15">
        <f t="shared" si="30"/>
        <v>54.850529999999999</v>
      </c>
      <c r="L148" s="14">
        <f t="shared" si="31"/>
        <v>0</v>
      </c>
      <c r="M148" s="14">
        <f t="shared" si="32"/>
        <v>53.639849999999996</v>
      </c>
      <c r="N148" s="14">
        <f t="shared" si="33"/>
        <v>0</v>
      </c>
      <c r="O148" s="15">
        <f t="shared" si="34"/>
        <v>53.639849999999996</v>
      </c>
      <c r="P148" s="14">
        <f t="shared" si="35"/>
        <v>0</v>
      </c>
      <c r="Q148" s="14">
        <f t="shared" si="36"/>
        <v>52.623869999999997</v>
      </c>
      <c r="R148" s="14">
        <f t="shared" si="37"/>
        <v>0</v>
      </c>
      <c r="S148" s="15">
        <f t="shared" si="38"/>
        <v>52.623869999999997</v>
      </c>
    </row>
    <row r="149" spans="1:19" ht="15.75">
      <c r="A149" s="56">
        <v>143</v>
      </c>
      <c r="B149" s="16"/>
      <c r="C149" s="9" t="s">
        <v>122</v>
      </c>
      <c r="D149" s="10">
        <v>7.5</v>
      </c>
      <c r="E149" s="11"/>
      <c r="F149" s="12"/>
      <c r="G149" s="12">
        <f t="shared" si="26"/>
        <v>7.5</v>
      </c>
      <c r="H149" s="13">
        <f t="shared" si="27"/>
        <v>21.456</v>
      </c>
      <c r="I149" s="14">
        <f t="shared" si="28"/>
        <v>0</v>
      </c>
      <c r="J149" s="14">
        <f t="shared" si="29"/>
        <v>0</v>
      </c>
      <c r="K149" s="15">
        <f t="shared" si="30"/>
        <v>21.456</v>
      </c>
      <c r="L149" s="14">
        <f t="shared" si="31"/>
        <v>20.980499999999999</v>
      </c>
      <c r="M149" s="14">
        <f t="shared" si="32"/>
        <v>0</v>
      </c>
      <c r="N149" s="14">
        <f t="shared" si="33"/>
        <v>0</v>
      </c>
      <c r="O149" s="15">
        <f t="shared" si="34"/>
        <v>20.980499999999999</v>
      </c>
      <c r="P149" s="14">
        <f t="shared" si="35"/>
        <v>19.517250000000001</v>
      </c>
      <c r="Q149" s="14">
        <f t="shared" si="36"/>
        <v>0</v>
      </c>
      <c r="R149" s="14">
        <f t="shared" si="37"/>
        <v>0</v>
      </c>
      <c r="S149" s="15">
        <f t="shared" si="38"/>
        <v>19.517250000000001</v>
      </c>
    </row>
    <row r="150" spans="1:19" ht="22.5">
      <c r="A150" s="56">
        <v>144</v>
      </c>
      <c r="B150" s="16"/>
      <c r="C150" s="9" t="s">
        <v>123</v>
      </c>
      <c r="D150" s="10"/>
      <c r="E150" s="11">
        <v>11.2</v>
      </c>
      <c r="F150" s="12"/>
      <c r="G150" s="12">
        <f t="shared" si="26"/>
        <v>11.2</v>
      </c>
      <c r="H150" s="13">
        <f t="shared" si="27"/>
        <v>0</v>
      </c>
      <c r="I150" s="14">
        <f t="shared" si="28"/>
        <v>34.707679999999996</v>
      </c>
      <c r="J150" s="14">
        <f t="shared" si="29"/>
        <v>0</v>
      </c>
      <c r="K150" s="15">
        <f t="shared" si="30"/>
        <v>34.707679999999996</v>
      </c>
      <c r="L150" s="14">
        <f t="shared" si="31"/>
        <v>0</v>
      </c>
      <c r="M150" s="14">
        <f t="shared" si="32"/>
        <v>33.941599999999994</v>
      </c>
      <c r="N150" s="14">
        <f t="shared" si="33"/>
        <v>0</v>
      </c>
      <c r="O150" s="15">
        <f t="shared" si="34"/>
        <v>33.941599999999994</v>
      </c>
      <c r="P150" s="14">
        <f t="shared" si="35"/>
        <v>0</v>
      </c>
      <c r="Q150" s="14">
        <f t="shared" si="36"/>
        <v>33.298719999999996</v>
      </c>
      <c r="R150" s="14">
        <f t="shared" si="37"/>
        <v>0</v>
      </c>
      <c r="S150" s="15">
        <f t="shared" si="38"/>
        <v>33.298719999999996</v>
      </c>
    </row>
    <row r="151" spans="1:19" ht="15.75">
      <c r="A151" s="56">
        <v>145</v>
      </c>
      <c r="B151" s="16" t="s">
        <v>42</v>
      </c>
      <c r="C151" s="9" t="s">
        <v>124</v>
      </c>
      <c r="D151" s="10">
        <v>31</v>
      </c>
      <c r="E151" s="11"/>
      <c r="F151" s="12"/>
      <c r="G151" s="12">
        <f t="shared" si="26"/>
        <v>31</v>
      </c>
      <c r="H151" s="13">
        <f t="shared" si="27"/>
        <v>88.684799999999996</v>
      </c>
      <c r="I151" s="14">
        <f t="shared" si="28"/>
        <v>0</v>
      </c>
      <c r="J151" s="14">
        <f t="shared" si="29"/>
        <v>0</v>
      </c>
      <c r="K151" s="15">
        <f t="shared" si="30"/>
        <v>88.684799999999996</v>
      </c>
      <c r="L151" s="14">
        <f t="shared" si="31"/>
        <v>86.719400000000007</v>
      </c>
      <c r="M151" s="14">
        <f t="shared" si="32"/>
        <v>0</v>
      </c>
      <c r="N151" s="14">
        <f t="shared" si="33"/>
        <v>0</v>
      </c>
      <c r="O151" s="15">
        <f t="shared" si="34"/>
        <v>86.719400000000007</v>
      </c>
      <c r="P151" s="14">
        <f t="shared" si="35"/>
        <v>80.671300000000002</v>
      </c>
      <c r="Q151" s="14">
        <f t="shared" si="36"/>
        <v>0</v>
      </c>
      <c r="R151" s="14">
        <f t="shared" si="37"/>
        <v>0</v>
      </c>
      <c r="S151" s="15">
        <f t="shared" si="38"/>
        <v>80.671300000000002</v>
      </c>
    </row>
    <row r="152" spans="1:19" ht="15.75">
      <c r="A152" s="56">
        <v>146</v>
      </c>
      <c r="B152" s="16" t="s">
        <v>42</v>
      </c>
      <c r="C152" s="9" t="s">
        <v>38</v>
      </c>
      <c r="D152" s="10"/>
      <c r="E152" s="11"/>
      <c r="F152" s="12">
        <v>20</v>
      </c>
      <c r="G152" s="12">
        <f t="shared" si="26"/>
        <v>20</v>
      </c>
      <c r="H152" s="13">
        <f t="shared" si="27"/>
        <v>0</v>
      </c>
      <c r="I152" s="14">
        <f t="shared" si="28"/>
        <v>0</v>
      </c>
      <c r="J152" s="14">
        <f t="shared" si="29"/>
        <v>54.748000000000005</v>
      </c>
      <c r="K152" s="15">
        <f t="shared" si="30"/>
        <v>54.748000000000005</v>
      </c>
      <c r="L152" s="14">
        <f t="shared" si="31"/>
        <v>0</v>
      </c>
      <c r="M152" s="14">
        <f t="shared" si="32"/>
        <v>0</v>
      </c>
      <c r="N152" s="14">
        <f t="shared" si="33"/>
        <v>53.617999999999995</v>
      </c>
      <c r="O152" s="15">
        <f t="shared" si="34"/>
        <v>53.617999999999995</v>
      </c>
      <c r="P152" s="14">
        <f t="shared" si="35"/>
        <v>0</v>
      </c>
      <c r="Q152" s="14">
        <f t="shared" si="36"/>
        <v>0</v>
      </c>
      <c r="R152" s="14">
        <f t="shared" si="37"/>
        <v>50.75</v>
      </c>
      <c r="S152" s="15">
        <f t="shared" si="38"/>
        <v>50.75</v>
      </c>
    </row>
    <row r="153" spans="1:19" ht="15.75">
      <c r="A153" s="56">
        <v>147</v>
      </c>
      <c r="B153" s="16" t="s">
        <v>42</v>
      </c>
      <c r="C153" s="9" t="s">
        <v>40</v>
      </c>
      <c r="D153" s="10"/>
      <c r="E153" s="11"/>
      <c r="F153" s="12">
        <v>45</v>
      </c>
      <c r="G153" s="12">
        <f t="shared" si="26"/>
        <v>45</v>
      </c>
      <c r="H153" s="13">
        <f t="shared" si="27"/>
        <v>0</v>
      </c>
      <c r="I153" s="14">
        <f t="shared" si="28"/>
        <v>0</v>
      </c>
      <c r="J153" s="14">
        <f t="shared" si="29"/>
        <v>123.18300000000001</v>
      </c>
      <c r="K153" s="15">
        <f t="shared" si="30"/>
        <v>123.18300000000001</v>
      </c>
      <c r="L153" s="14">
        <f t="shared" si="31"/>
        <v>0</v>
      </c>
      <c r="M153" s="14">
        <f t="shared" si="32"/>
        <v>0</v>
      </c>
      <c r="N153" s="14">
        <f t="shared" si="33"/>
        <v>120.64049999999999</v>
      </c>
      <c r="O153" s="15">
        <f t="shared" si="34"/>
        <v>120.64049999999999</v>
      </c>
      <c r="P153" s="14">
        <f t="shared" si="35"/>
        <v>0</v>
      </c>
      <c r="Q153" s="14">
        <f t="shared" si="36"/>
        <v>0</v>
      </c>
      <c r="R153" s="14">
        <f t="shared" si="37"/>
        <v>114.1875</v>
      </c>
      <c r="S153" s="15">
        <f t="shared" si="38"/>
        <v>114.1875</v>
      </c>
    </row>
    <row r="154" spans="1:19" ht="15.75">
      <c r="A154" s="56">
        <v>148</v>
      </c>
      <c r="B154" s="16" t="s">
        <v>42</v>
      </c>
      <c r="C154" s="9" t="s">
        <v>32</v>
      </c>
      <c r="D154" s="10"/>
      <c r="E154" s="11"/>
      <c r="F154" s="12">
        <v>96</v>
      </c>
      <c r="G154" s="12">
        <f t="shared" si="26"/>
        <v>96</v>
      </c>
      <c r="H154" s="13">
        <f t="shared" si="27"/>
        <v>0</v>
      </c>
      <c r="I154" s="14">
        <f t="shared" si="28"/>
        <v>0</v>
      </c>
      <c r="J154" s="14">
        <f t="shared" si="29"/>
        <v>262.79039999999998</v>
      </c>
      <c r="K154" s="15">
        <f t="shared" si="30"/>
        <v>262.79039999999998</v>
      </c>
      <c r="L154" s="14">
        <f t="shared" si="31"/>
        <v>0</v>
      </c>
      <c r="M154" s="14">
        <f t="shared" si="32"/>
        <v>0</v>
      </c>
      <c r="N154" s="14">
        <f t="shared" si="33"/>
        <v>257.3664</v>
      </c>
      <c r="O154" s="15">
        <f t="shared" si="34"/>
        <v>257.3664</v>
      </c>
      <c r="P154" s="14">
        <f t="shared" si="35"/>
        <v>0</v>
      </c>
      <c r="Q154" s="14">
        <f t="shared" si="36"/>
        <v>0</v>
      </c>
      <c r="R154" s="14">
        <f t="shared" si="37"/>
        <v>243.60000000000002</v>
      </c>
      <c r="S154" s="15">
        <f t="shared" si="38"/>
        <v>243.60000000000002</v>
      </c>
    </row>
    <row r="155" spans="1:19" ht="15.75">
      <c r="A155" s="56">
        <v>149</v>
      </c>
      <c r="B155" s="16" t="s">
        <v>42</v>
      </c>
      <c r="C155" s="9" t="s">
        <v>125</v>
      </c>
      <c r="D155" s="10">
        <v>39</v>
      </c>
      <c r="E155" s="11"/>
      <c r="F155" s="12"/>
      <c r="G155" s="12">
        <f t="shared" si="26"/>
        <v>39</v>
      </c>
      <c r="H155" s="13">
        <f t="shared" si="27"/>
        <v>111.57119999999999</v>
      </c>
      <c r="I155" s="14">
        <f t="shared" si="28"/>
        <v>0</v>
      </c>
      <c r="J155" s="14">
        <f t="shared" si="29"/>
        <v>0</v>
      </c>
      <c r="K155" s="15">
        <f t="shared" si="30"/>
        <v>111.57119999999999</v>
      </c>
      <c r="L155" s="14">
        <f t="shared" si="31"/>
        <v>109.0986</v>
      </c>
      <c r="M155" s="14">
        <f t="shared" si="32"/>
        <v>0</v>
      </c>
      <c r="N155" s="14">
        <f t="shared" si="33"/>
        <v>0</v>
      </c>
      <c r="O155" s="15">
        <f t="shared" si="34"/>
        <v>109.0986</v>
      </c>
      <c r="P155" s="14">
        <f t="shared" si="35"/>
        <v>101.4897</v>
      </c>
      <c r="Q155" s="14">
        <f t="shared" si="36"/>
        <v>0</v>
      </c>
      <c r="R155" s="14">
        <f t="shared" si="37"/>
        <v>0</v>
      </c>
      <c r="S155" s="15">
        <f t="shared" si="38"/>
        <v>101.4897</v>
      </c>
    </row>
    <row r="156" spans="1:19" ht="15.75">
      <c r="A156" s="56">
        <v>150</v>
      </c>
      <c r="B156" s="16" t="s">
        <v>42</v>
      </c>
      <c r="C156" s="9" t="s">
        <v>55</v>
      </c>
      <c r="D156" s="10"/>
      <c r="E156" s="11"/>
      <c r="F156" s="12">
        <v>135</v>
      </c>
      <c r="G156" s="12">
        <f t="shared" si="26"/>
        <v>135</v>
      </c>
      <c r="H156" s="13">
        <f t="shared" si="27"/>
        <v>0</v>
      </c>
      <c r="I156" s="14">
        <f t="shared" si="28"/>
        <v>0</v>
      </c>
      <c r="J156" s="14">
        <f t="shared" si="29"/>
        <v>369.54900000000004</v>
      </c>
      <c r="K156" s="15">
        <f t="shared" si="30"/>
        <v>369.54900000000004</v>
      </c>
      <c r="L156" s="14">
        <f t="shared" si="31"/>
        <v>0</v>
      </c>
      <c r="M156" s="14">
        <f t="shared" si="32"/>
        <v>0</v>
      </c>
      <c r="N156" s="14">
        <f t="shared" si="33"/>
        <v>361.92149999999998</v>
      </c>
      <c r="O156" s="15">
        <f t="shared" si="34"/>
        <v>361.92149999999998</v>
      </c>
      <c r="P156" s="14">
        <f t="shared" si="35"/>
        <v>0</v>
      </c>
      <c r="Q156" s="14">
        <f t="shared" si="36"/>
        <v>0</v>
      </c>
      <c r="R156" s="14">
        <f t="shared" si="37"/>
        <v>342.5625</v>
      </c>
      <c r="S156" s="15">
        <f t="shared" si="38"/>
        <v>342.5625</v>
      </c>
    </row>
    <row r="157" spans="1:19" ht="22.5">
      <c r="A157" s="56">
        <v>151</v>
      </c>
      <c r="B157" s="16" t="s">
        <v>26</v>
      </c>
      <c r="C157" s="9" t="s">
        <v>126</v>
      </c>
      <c r="D157" s="10">
        <v>28</v>
      </c>
      <c r="E157" s="11">
        <v>10</v>
      </c>
      <c r="F157" s="12"/>
      <c r="G157" s="12">
        <f t="shared" si="26"/>
        <v>38</v>
      </c>
      <c r="H157" s="13">
        <f t="shared" si="27"/>
        <v>80.102399999999989</v>
      </c>
      <c r="I157" s="14">
        <f t="shared" si="28"/>
        <v>30.989000000000001</v>
      </c>
      <c r="J157" s="14">
        <f t="shared" si="29"/>
        <v>0</v>
      </c>
      <c r="K157" s="15">
        <f t="shared" si="30"/>
        <v>111.09139999999999</v>
      </c>
      <c r="L157" s="14">
        <f t="shared" si="31"/>
        <v>78.327200000000005</v>
      </c>
      <c r="M157" s="14">
        <f t="shared" si="32"/>
        <v>30.305</v>
      </c>
      <c r="N157" s="14">
        <f t="shared" si="33"/>
        <v>0</v>
      </c>
      <c r="O157" s="15">
        <f t="shared" si="34"/>
        <v>108.63220000000001</v>
      </c>
      <c r="P157" s="14">
        <f t="shared" si="35"/>
        <v>72.864400000000003</v>
      </c>
      <c r="Q157" s="14">
        <f t="shared" si="36"/>
        <v>29.731000000000002</v>
      </c>
      <c r="R157" s="14">
        <f t="shared" si="37"/>
        <v>0</v>
      </c>
      <c r="S157" s="15">
        <f t="shared" si="38"/>
        <v>102.59540000000001</v>
      </c>
    </row>
    <row r="158" spans="1:19" ht="15.75">
      <c r="A158" s="56">
        <v>152</v>
      </c>
      <c r="B158" s="16" t="s">
        <v>26</v>
      </c>
      <c r="C158" s="9" t="s">
        <v>127</v>
      </c>
      <c r="D158" s="10"/>
      <c r="E158" s="11"/>
      <c r="F158" s="12">
        <v>9</v>
      </c>
      <c r="G158" s="12">
        <f t="shared" si="26"/>
        <v>9</v>
      </c>
      <c r="H158" s="13">
        <f t="shared" si="27"/>
        <v>0</v>
      </c>
      <c r="I158" s="14">
        <f t="shared" si="28"/>
        <v>0</v>
      </c>
      <c r="J158" s="14">
        <f t="shared" si="29"/>
        <v>24.636600000000001</v>
      </c>
      <c r="K158" s="15">
        <f t="shared" si="30"/>
        <v>24.636600000000001</v>
      </c>
      <c r="L158" s="14">
        <f t="shared" si="31"/>
        <v>0</v>
      </c>
      <c r="M158" s="14">
        <f t="shared" si="32"/>
        <v>0</v>
      </c>
      <c r="N158" s="14">
        <f t="shared" si="33"/>
        <v>24.1281</v>
      </c>
      <c r="O158" s="15">
        <f t="shared" si="34"/>
        <v>24.1281</v>
      </c>
      <c r="P158" s="14">
        <f t="shared" si="35"/>
        <v>0</v>
      </c>
      <c r="Q158" s="14">
        <f t="shared" si="36"/>
        <v>0</v>
      </c>
      <c r="R158" s="14">
        <f t="shared" si="37"/>
        <v>22.837500000000002</v>
      </c>
      <c r="S158" s="15">
        <f t="shared" si="38"/>
        <v>22.837500000000002</v>
      </c>
    </row>
    <row r="159" spans="1:19" ht="22.5">
      <c r="A159" s="56">
        <v>153</v>
      </c>
      <c r="B159" s="16" t="s">
        <v>26</v>
      </c>
      <c r="C159" s="9" t="s">
        <v>128</v>
      </c>
      <c r="D159" s="10">
        <v>13.5</v>
      </c>
      <c r="E159" s="11"/>
      <c r="F159" s="12"/>
      <c r="G159" s="12">
        <f t="shared" si="26"/>
        <v>13.5</v>
      </c>
      <c r="H159" s="13">
        <f t="shared" si="27"/>
        <v>38.620799999999996</v>
      </c>
      <c r="I159" s="14">
        <f t="shared" si="28"/>
        <v>0</v>
      </c>
      <c r="J159" s="14">
        <f t="shared" si="29"/>
        <v>0</v>
      </c>
      <c r="K159" s="15">
        <f t="shared" si="30"/>
        <v>38.620799999999996</v>
      </c>
      <c r="L159" s="14">
        <f t="shared" si="31"/>
        <v>37.764900000000004</v>
      </c>
      <c r="M159" s="14">
        <f t="shared" si="32"/>
        <v>0</v>
      </c>
      <c r="N159" s="14">
        <f t="shared" si="33"/>
        <v>0</v>
      </c>
      <c r="O159" s="15">
        <f t="shared" si="34"/>
        <v>37.764900000000004</v>
      </c>
      <c r="P159" s="14">
        <f t="shared" si="35"/>
        <v>35.131050000000002</v>
      </c>
      <c r="Q159" s="14">
        <f t="shared" si="36"/>
        <v>0</v>
      </c>
      <c r="R159" s="14">
        <f t="shared" si="37"/>
        <v>0</v>
      </c>
      <c r="S159" s="15">
        <f t="shared" si="38"/>
        <v>35.131050000000002</v>
      </c>
    </row>
    <row r="160" spans="1:19" ht="15.75">
      <c r="A160" s="56">
        <v>154</v>
      </c>
      <c r="B160" s="16" t="s">
        <v>26</v>
      </c>
      <c r="C160" s="9" t="s">
        <v>129</v>
      </c>
      <c r="D160" s="10"/>
      <c r="E160" s="11"/>
      <c r="F160" s="12">
        <v>155</v>
      </c>
      <c r="G160" s="12">
        <f t="shared" si="26"/>
        <v>155</v>
      </c>
      <c r="H160" s="13">
        <f t="shared" si="27"/>
        <v>0</v>
      </c>
      <c r="I160" s="14">
        <f t="shared" si="28"/>
        <v>0</v>
      </c>
      <c r="J160" s="14">
        <f t="shared" si="29"/>
        <v>424.29700000000003</v>
      </c>
      <c r="K160" s="15">
        <f t="shared" si="30"/>
        <v>424.29700000000003</v>
      </c>
      <c r="L160" s="14">
        <f t="shared" si="31"/>
        <v>0</v>
      </c>
      <c r="M160" s="14">
        <f t="shared" si="32"/>
        <v>0</v>
      </c>
      <c r="N160" s="14">
        <f t="shared" si="33"/>
        <v>415.53949999999998</v>
      </c>
      <c r="O160" s="15">
        <f t="shared" si="34"/>
        <v>415.53949999999998</v>
      </c>
      <c r="P160" s="14">
        <f t="shared" si="35"/>
        <v>0</v>
      </c>
      <c r="Q160" s="14">
        <f t="shared" si="36"/>
        <v>0</v>
      </c>
      <c r="R160" s="14">
        <f t="shared" si="37"/>
        <v>393.3125</v>
      </c>
      <c r="S160" s="15">
        <f t="shared" si="38"/>
        <v>393.3125</v>
      </c>
    </row>
    <row r="161" spans="1:19" ht="15.75">
      <c r="A161" s="56">
        <v>155</v>
      </c>
      <c r="B161" s="16" t="s">
        <v>26</v>
      </c>
      <c r="C161" s="9" t="s">
        <v>27</v>
      </c>
      <c r="D161" s="10"/>
      <c r="E161" s="11"/>
      <c r="F161" s="12">
        <v>113</v>
      </c>
      <c r="G161" s="12">
        <f t="shared" si="26"/>
        <v>113</v>
      </c>
      <c r="H161" s="13">
        <f t="shared" si="27"/>
        <v>0</v>
      </c>
      <c r="I161" s="14">
        <f t="shared" si="28"/>
        <v>0</v>
      </c>
      <c r="J161" s="14">
        <f t="shared" si="29"/>
        <v>309.32620000000003</v>
      </c>
      <c r="K161" s="15">
        <f t="shared" si="30"/>
        <v>309.32620000000003</v>
      </c>
      <c r="L161" s="14">
        <f t="shared" si="31"/>
        <v>0</v>
      </c>
      <c r="M161" s="14">
        <f t="shared" si="32"/>
        <v>0</v>
      </c>
      <c r="N161" s="14">
        <f t="shared" si="33"/>
        <v>302.94169999999997</v>
      </c>
      <c r="O161" s="15">
        <f t="shared" si="34"/>
        <v>302.94169999999997</v>
      </c>
      <c r="P161" s="14">
        <f t="shared" si="35"/>
        <v>0</v>
      </c>
      <c r="Q161" s="14">
        <f t="shared" si="36"/>
        <v>0</v>
      </c>
      <c r="R161" s="14">
        <f t="shared" si="37"/>
        <v>286.73750000000001</v>
      </c>
      <c r="S161" s="15">
        <f t="shared" si="38"/>
        <v>286.73750000000001</v>
      </c>
    </row>
    <row r="162" spans="1:19" ht="15.75">
      <c r="A162" s="56">
        <v>156</v>
      </c>
      <c r="B162" s="16" t="s">
        <v>26</v>
      </c>
      <c r="C162" s="9" t="s">
        <v>76</v>
      </c>
      <c r="D162" s="10"/>
      <c r="E162" s="11"/>
      <c r="F162" s="12">
        <v>20</v>
      </c>
      <c r="G162" s="12">
        <f t="shared" si="26"/>
        <v>20</v>
      </c>
      <c r="H162" s="13">
        <f t="shared" si="27"/>
        <v>0</v>
      </c>
      <c r="I162" s="14">
        <f t="shared" si="28"/>
        <v>0</v>
      </c>
      <c r="J162" s="14">
        <f t="shared" si="29"/>
        <v>54.748000000000005</v>
      </c>
      <c r="K162" s="15">
        <f t="shared" si="30"/>
        <v>54.748000000000005</v>
      </c>
      <c r="L162" s="14">
        <f t="shared" si="31"/>
        <v>0</v>
      </c>
      <c r="M162" s="14">
        <f t="shared" si="32"/>
        <v>0</v>
      </c>
      <c r="N162" s="14">
        <f t="shared" si="33"/>
        <v>53.617999999999995</v>
      </c>
      <c r="O162" s="15">
        <f t="shared" si="34"/>
        <v>53.617999999999995</v>
      </c>
      <c r="P162" s="14">
        <f t="shared" si="35"/>
        <v>0</v>
      </c>
      <c r="Q162" s="14">
        <f t="shared" si="36"/>
        <v>0</v>
      </c>
      <c r="R162" s="14">
        <f t="shared" si="37"/>
        <v>50.75</v>
      </c>
      <c r="S162" s="15">
        <f t="shared" si="38"/>
        <v>50.75</v>
      </c>
    </row>
    <row r="163" spans="1:19" ht="15.75">
      <c r="A163" s="56">
        <v>157</v>
      </c>
      <c r="B163" s="16"/>
      <c r="C163" s="9" t="s">
        <v>130</v>
      </c>
      <c r="D163" s="10"/>
      <c r="E163" s="11">
        <v>13.1</v>
      </c>
      <c r="F163" s="12"/>
      <c r="G163" s="12">
        <f t="shared" ref="G163:G224" si="39">SUM(D163:F163)</f>
        <v>13.1</v>
      </c>
      <c r="H163" s="13">
        <f t="shared" si="27"/>
        <v>0</v>
      </c>
      <c r="I163" s="14">
        <f t="shared" si="28"/>
        <v>40.595590000000001</v>
      </c>
      <c r="J163" s="14">
        <f t="shared" si="29"/>
        <v>0</v>
      </c>
      <c r="K163" s="15">
        <f t="shared" si="30"/>
        <v>40.595590000000001</v>
      </c>
      <c r="L163" s="14">
        <f t="shared" si="31"/>
        <v>0</v>
      </c>
      <c r="M163" s="14">
        <f t="shared" si="32"/>
        <v>39.699549999999995</v>
      </c>
      <c r="N163" s="14">
        <f t="shared" si="33"/>
        <v>0</v>
      </c>
      <c r="O163" s="15">
        <f t="shared" si="34"/>
        <v>39.699549999999995</v>
      </c>
      <c r="P163" s="14">
        <f t="shared" si="35"/>
        <v>0</v>
      </c>
      <c r="Q163" s="14">
        <f t="shared" si="36"/>
        <v>38.947609999999997</v>
      </c>
      <c r="R163" s="14">
        <f t="shared" si="37"/>
        <v>0</v>
      </c>
      <c r="S163" s="15">
        <f t="shared" si="38"/>
        <v>38.947609999999997</v>
      </c>
    </row>
    <row r="164" spans="1:19" ht="15.75">
      <c r="A164" s="56">
        <v>158</v>
      </c>
      <c r="B164" s="16"/>
      <c r="C164" s="9" t="s">
        <v>131</v>
      </c>
      <c r="D164" s="10">
        <v>17</v>
      </c>
      <c r="E164" s="11"/>
      <c r="F164" s="12"/>
      <c r="G164" s="12">
        <f t="shared" si="39"/>
        <v>17</v>
      </c>
      <c r="H164" s="13">
        <f t="shared" si="27"/>
        <v>48.633599999999994</v>
      </c>
      <c r="I164" s="14">
        <f t="shared" si="28"/>
        <v>0</v>
      </c>
      <c r="J164" s="14">
        <f t="shared" si="29"/>
        <v>0</v>
      </c>
      <c r="K164" s="15">
        <f t="shared" si="30"/>
        <v>48.633599999999994</v>
      </c>
      <c r="L164" s="14">
        <f t="shared" si="31"/>
        <v>47.555800000000005</v>
      </c>
      <c r="M164" s="14">
        <f t="shared" si="32"/>
        <v>0</v>
      </c>
      <c r="N164" s="14">
        <f t="shared" si="33"/>
        <v>0</v>
      </c>
      <c r="O164" s="15">
        <f t="shared" si="34"/>
        <v>47.555800000000005</v>
      </c>
      <c r="P164" s="14">
        <f t="shared" si="35"/>
        <v>44.239100000000001</v>
      </c>
      <c r="Q164" s="14">
        <f t="shared" si="36"/>
        <v>0</v>
      </c>
      <c r="R164" s="14">
        <f t="shared" si="37"/>
        <v>0</v>
      </c>
      <c r="S164" s="15">
        <f t="shared" si="38"/>
        <v>44.239100000000001</v>
      </c>
    </row>
    <row r="165" spans="1:19" ht="24">
      <c r="A165" s="56">
        <v>159</v>
      </c>
      <c r="B165" s="17" t="s">
        <v>132</v>
      </c>
      <c r="C165" s="9" t="s">
        <v>32</v>
      </c>
      <c r="D165" s="10">
        <v>24.5</v>
      </c>
      <c r="E165" s="11"/>
      <c r="F165" s="12"/>
      <c r="G165" s="12">
        <f t="shared" si="39"/>
        <v>24.5</v>
      </c>
      <c r="H165" s="13">
        <f t="shared" si="27"/>
        <v>70.08959999999999</v>
      </c>
      <c r="I165" s="14">
        <f t="shared" si="28"/>
        <v>0</v>
      </c>
      <c r="J165" s="14">
        <f t="shared" si="29"/>
        <v>0</v>
      </c>
      <c r="K165" s="15">
        <f t="shared" si="30"/>
        <v>70.08959999999999</v>
      </c>
      <c r="L165" s="14">
        <f t="shared" si="31"/>
        <v>68.536299999999997</v>
      </c>
      <c r="M165" s="14">
        <f t="shared" si="32"/>
        <v>0</v>
      </c>
      <c r="N165" s="14">
        <f t="shared" si="33"/>
        <v>0</v>
      </c>
      <c r="O165" s="15">
        <f t="shared" si="34"/>
        <v>68.536299999999997</v>
      </c>
      <c r="P165" s="14">
        <f t="shared" si="35"/>
        <v>63.756350000000005</v>
      </c>
      <c r="Q165" s="14">
        <f t="shared" si="36"/>
        <v>0</v>
      </c>
      <c r="R165" s="14">
        <f t="shared" si="37"/>
        <v>0</v>
      </c>
      <c r="S165" s="15">
        <f t="shared" si="38"/>
        <v>63.756350000000005</v>
      </c>
    </row>
    <row r="166" spans="1:19">
      <c r="A166" s="56">
        <v>160</v>
      </c>
      <c r="B166" s="17"/>
      <c r="C166" s="9" t="s">
        <v>37</v>
      </c>
      <c r="D166" s="10">
        <v>39</v>
      </c>
      <c r="E166" s="11"/>
      <c r="F166" s="12"/>
      <c r="G166" s="12">
        <f t="shared" si="39"/>
        <v>39</v>
      </c>
      <c r="H166" s="13">
        <f t="shared" si="27"/>
        <v>111.57119999999999</v>
      </c>
      <c r="I166" s="14">
        <f t="shared" si="28"/>
        <v>0</v>
      </c>
      <c r="J166" s="14">
        <f t="shared" si="29"/>
        <v>0</v>
      </c>
      <c r="K166" s="15">
        <f t="shared" si="30"/>
        <v>111.57119999999999</v>
      </c>
      <c r="L166" s="14">
        <f t="shared" si="31"/>
        <v>109.0986</v>
      </c>
      <c r="M166" s="14">
        <f t="shared" si="32"/>
        <v>0</v>
      </c>
      <c r="N166" s="14">
        <f t="shared" si="33"/>
        <v>0</v>
      </c>
      <c r="O166" s="15">
        <f t="shared" si="34"/>
        <v>109.0986</v>
      </c>
      <c r="P166" s="14">
        <f t="shared" si="35"/>
        <v>101.4897</v>
      </c>
      <c r="Q166" s="14">
        <f t="shared" si="36"/>
        <v>0</v>
      </c>
      <c r="R166" s="14">
        <f t="shared" si="37"/>
        <v>0</v>
      </c>
      <c r="S166" s="15">
        <f t="shared" si="38"/>
        <v>101.4897</v>
      </c>
    </row>
    <row r="167" spans="1:19">
      <c r="A167" s="56">
        <v>161</v>
      </c>
      <c r="B167" s="27" t="s">
        <v>34</v>
      </c>
      <c r="C167" s="28" t="s">
        <v>32</v>
      </c>
      <c r="D167" s="10">
        <v>35</v>
      </c>
      <c r="E167" s="11"/>
      <c r="F167" s="12"/>
      <c r="G167" s="12">
        <f t="shared" si="39"/>
        <v>35</v>
      </c>
      <c r="H167" s="13">
        <f t="shared" si="27"/>
        <v>100.12799999999999</v>
      </c>
      <c r="I167" s="14">
        <f t="shared" si="28"/>
        <v>0</v>
      </c>
      <c r="J167" s="14">
        <f t="shared" si="29"/>
        <v>0</v>
      </c>
      <c r="K167" s="15">
        <f t="shared" si="30"/>
        <v>100.12799999999999</v>
      </c>
      <c r="L167" s="14">
        <f t="shared" si="31"/>
        <v>97.909000000000006</v>
      </c>
      <c r="M167" s="14">
        <f t="shared" si="32"/>
        <v>0</v>
      </c>
      <c r="N167" s="14">
        <f t="shared" si="33"/>
        <v>0</v>
      </c>
      <c r="O167" s="15">
        <f t="shared" si="34"/>
        <v>97.909000000000006</v>
      </c>
      <c r="P167" s="14">
        <f t="shared" si="35"/>
        <v>91.080500000000001</v>
      </c>
      <c r="Q167" s="14">
        <f t="shared" si="36"/>
        <v>0</v>
      </c>
      <c r="R167" s="14">
        <f t="shared" si="37"/>
        <v>0</v>
      </c>
      <c r="S167" s="15">
        <f t="shared" si="38"/>
        <v>91.080500000000001</v>
      </c>
    </row>
    <row r="168" spans="1:19" ht="15.75">
      <c r="A168" s="56">
        <v>162</v>
      </c>
      <c r="B168" s="16" t="s">
        <v>42</v>
      </c>
      <c r="C168" s="28" t="s">
        <v>35</v>
      </c>
      <c r="D168" s="10">
        <v>11</v>
      </c>
      <c r="E168" s="11"/>
      <c r="F168" s="12"/>
      <c r="G168" s="12">
        <f t="shared" si="39"/>
        <v>11</v>
      </c>
      <c r="H168" s="13">
        <f t="shared" si="27"/>
        <v>31.468799999999998</v>
      </c>
      <c r="I168" s="14">
        <f t="shared" si="28"/>
        <v>0</v>
      </c>
      <c r="J168" s="14">
        <f t="shared" si="29"/>
        <v>0</v>
      </c>
      <c r="K168" s="15">
        <f t="shared" si="30"/>
        <v>31.468799999999998</v>
      </c>
      <c r="L168" s="14">
        <f t="shared" si="31"/>
        <v>30.7714</v>
      </c>
      <c r="M168" s="14">
        <f t="shared" si="32"/>
        <v>0</v>
      </c>
      <c r="N168" s="14">
        <f t="shared" si="33"/>
        <v>0</v>
      </c>
      <c r="O168" s="15">
        <f t="shared" si="34"/>
        <v>30.7714</v>
      </c>
      <c r="P168" s="14">
        <f t="shared" si="35"/>
        <v>28.625299999999999</v>
      </c>
      <c r="Q168" s="14">
        <f t="shared" si="36"/>
        <v>0</v>
      </c>
      <c r="R168" s="14">
        <f t="shared" si="37"/>
        <v>0</v>
      </c>
      <c r="S168" s="15">
        <f t="shared" si="38"/>
        <v>28.625299999999999</v>
      </c>
    </row>
    <row r="169" spans="1:19" ht="15.75">
      <c r="A169" s="56">
        <v>163</v>
      </c>
      <c r="B169" s="16" t="s">
        <v>42</v>
      </c>
      <c r="C169" s="28" t="s">
        <v>133</v>
      </c>
      <c r="D169" s="10">
        <v>137</v>
      </c>
      <c r="E169" s="11"/>
      <c r="F169" s="12"/>
      <c r="G169" s="12">
        <f t="shared" si="39"/>
        <v>137</v>
      </c>
      <c r="H169" s="13">
        <f t="shared" si="27"/>
        <v>391.92959999999999</v>
      </c>
      <c r="I169" s="14">
        <f t="shared" si="28"/>
        <v>0</v>
      </c>
      <c r="J169" s="14">
        <f t="shared" si="29"/>
        <v>0</v>
      </c>
      <c r="K169" s="15">
        <f t="shared" si="30"/>
        <v>391.92959999999999</v>
      </c>
      <c r="L169" s="14">
        <f t="shared" si="31"/>
        <v>383.24380000000002</v>
      </c>
      <c r="M169" s="14">
        <f t="shared" si="32"/>
        <v>0</v>
      </c>
      <c r="N169" s="14">
        <f t="shared" si="33"/>
        <v>0</v>
      </c>
      <c r="O169" s="15">
        <f t="shared" si="34"/>
        <v>383.24380000000002</v>
      </c>
      <c r="P169" s="14">
        <f t="shared" si="35"/>
        <v>356.51510000000002</v>
      </c>
      <c r="Q169" s="14">
        <f t="shared" si="36"/>
        <v>0</v>
      </c>
      <c r="R169" s="14">
        <f t="shared" si="37"/>
        <v>0</v>
      </c>
      <c r="S169" s="15">
        <f t="shared" si="38"/>
        <v>356.51510000000002</v>
      </c>
    </row>
    <row r="170" spans="1:19" ht="15.75">
      <c r="A170" s="56">
        <v>164</v>
      </c>
      <c r="B170" s="16" t="s">
        <v>42</v>
      </c>
      <c r="C170" s="28" t="s">
        <v>65</v>
      </c>
      <c r="D170" s="10">
        <v>76</v>
      </c>
      <c r="E170" s="11"/>
      <c r="F170" s="12"/>
      <c r="G170" s="12">
        <f t="shared" si="39"/>
        <v>76</v>
      </c>
      <c r="H170" s="13">
        <f t="shared" si="27"/>
        <v>217.42079999999999</v>
      </c>
      <c r="I170" s="14">
        <f t="shared" si="28"/>
        <v>0</v>
      </c>
      <c r="J170" s="14">
        <f t="shared" si="29"/>
        <v>0</v>
      </c>
      <c r="K170" s="15">
        <f t="shared" si="30"/>
        <v>217.42079999999999</v>
      </c>
      <c r="L170" s="14">
        <f t="shared" si="31"/>
        <v>212.60240000000002</v>
      </c>
      <c r="M170" s="14">
        <f t="shared" si="32"/>
        <v>0</v>
      </c>
      <c r="N170" s="14">
        <f t="shared" si="33"/>
        <v>0</v>
      </c>
      <c r="O170" s="15">
        <f t="shared" si="34"/>
        <v>212.60240000000002</v>
      </c>
      <c r="P170" s="14">
        <f t="shared" si="35"/>
        <v>197.7748</v>
      </c>
      <c r="Q170" s="14">
        <f t="shared" si="36"/>
        <v>0</v>
      </c>
      <c r="R170" s="14">
        <f t="shared" si="37"/>
        <v>0</v>
      </c>
      <c r="S170" s="15">
        <f t="shared" si="38"/>
        <v>197.7748</v>
      </c>
    </row>
    <row r="171" spans="1:19" ht="15.75">
      <c r="A171" s="56">
        <v>165</v>
      </c>
      <c r="B171" s="16" t="s">
        <v>42</v>
      </c>
      <c r="C171" s="28" t="s">
        <v>33</v>
      </c>
      <c r="D171" s="10">
        <v>96</v>
      </c>
      <c r="E171" s="11"/>
      <c r="F171" s="12"/>
      <c r="G171" s="12">
        <f t="shared" si="39"/>
        <v>96</v>
      </c>
      <c r="H171" s="13">
        <f t="shared" si="27"/>
        <v>274.63679999999999</v>
      </c>
      <c r="I171" s="14">
        <f t="shared" si="28"/>
        <v>0</v>
      </c>
      <c r="J171" s="14">
        <f t="shared" si="29"/>
        <v>0</v>
      </c>
      <c r="K171" s="15">
        <f t="shared" si="30"/>
        <v>274.63679999999999</v>
      </c>
      <c r="L171" s="14">
        <f t="shared" si="31"/>
        <v>268.55040000000002</v>
      </c>
      <c r="M171" s="14">
        <f t="shared" si="32"/>
        <v>0</v>
      </c>
      <c r="N171" s="14">
        <f t="shared" si="33"/>
        <v>0</v>
      </c>
      <c r="O171" s="15">
        <f t="shared" si="34"/>
        <v>268.55040000000002</v>
      </c>
      <c r="P171" s="14">
        <f t="shared" si="35"/>
        <v>249.82080000000002</v>
      </c>
      <c r="Q171" s="14">
        <f t="shared" si="36"/>
        <v>0</v>
      </c>
      <c r="R171" s="14">
        <f t="shared" si="37"/>
        <v>0</v>
      </c>
      <c r="S171" s="15">
        <f t="shared" si="38"/>
        <v>249.82080000000002</v>
      </c>
    </row>
    <row r="172" spans="1:19" ht="15.75">
      <c r="A172" s="56">
        <v>166</v>
      </c>
      <c r="B172" s="16" t="s">
        <v>42</v>
      </c>
      <c r="C172" s="28" t="s">
        <v>76</v>
      </c>
      <c r="D172" s="10">
        <v>59</v>
      </c>
      <c r="E172" s="11"/>
      <c r="F172" s="12"/>
      <c r="G172" s="12">
        <f t="shared" si="39"/>
        <v>59</v>
      </c>
      <c r="H172" s="13">
        <f t="shared" si="27"/>
        <v>168.78719999999998</v>
      </c>
      <c r="I172" s="14">
        <f t="shared" si="28"/>
        <v>0</v>
      </c>
      <c r="J172" s="14">
        <f t="shared" si="29"/>
        <v>0</v>
      </c>
      <c r="K172" s="15">
        <f t="shared" si="30"/>
        <v>168.78719999999998</v>
      </c>
      <c r="L172" s="14">
        <f t="shared" si="31"/>
        <v>165.04660000000001</v>
      </c>
      <c r="M172" s="14">
        <f t="shared" si="32"/>
        <v>0</v>
      </c>
      <c r="N172" s="14">
        <f t="shared" si="33"/>
        <v>0</v>
      </c>
      <c r="O172" s="15">
        <f t="shared" si="34"/>
        <v>165.04660000000001</v>
      </c>
      <c r="P172" s="14">
        <f t="shared" si="35"/>
        <v>153.53569999999999</v>
      </c>
      <c r="Q172" s="14">
        <f t="shared" si="36"/>
        <v>0</v>
      </c>
      <c r="R172" s="14">
        <f t="shared" si="37"/>
        <v>0</v>
      </c>
      <c r="S172" s="15">
        <f t="shared" si="38"/>
        <v>153.53569999999999</v>
      </c>
    </row>
    <row r="173" spans="1:19" ht="15.75">
      <c r="A173" s="56">
        <v>167</v>
      </c>
      <c r="B173" s="16" t="s">
        <v>42</v>
      </c>
      <c r="C173" s="28" t="s">
        <v>73</v>
      </c>
      <c r="D173" s="10">
        <v>139</v>
      </c>
      <c r="E173" s="11"/>
      <c r="F173" s="12"/>
      <c r="G173" s="12">
        <f t="shared" si="39"/>
        <v>139</v>
      </c>
      <c r="H173" s="13">
        <f t="shared" si="27"/>
        <v>397.65119999999996</v>
      </c>
      <c r="I173" s="14">
        <f t="shared" si="28"/>
        <v>0</v>
      </c>
      <c r="J173" s="14">
        <f t="shared" si="29"/>
        <v>0</v>
      </c>
      <c r="K173" s="15">
        <f t="shared" si="30"/>
        <v>397.65119999999996</v>
      </c>
      <c r="L173" s="14">
        <f t="shared" si="31"/>
        <v>388.83860000000004</v>
      </c>
      <c r="M173" s="14">
        <f t="shared" si="32"/>
        <v>0</v>
      </c>
      <c r="N173" s="14">
        <f t="shared" si="33"/>
        <v>0</v>
      </c>
      <c r="O173" s="15">
        <f t="shared" si="34"/>
        <v>388.83860000000004</v>
      </c>
      <c r="P173" s="14">
        <f t="shared" si="35"/>
        <v>361.71969999999999</v>
      </c>
      <c r="Q173" s="14">
        <f t="shared" si="36"/>
        <v>0</v>
      </c>
      <c r="R173" s="14">
        <f t="shared" si="37"/>
        <v>0</v>
      </c>
      <c r="S173" s="15">
        <f t="shared" si="38"/>
        <v>361.71969999999999</v>
      </c>
    </row>
    <row r="174" spans="1:19" ht="15.75">
      <c r="A174" s="56">
        <v>168</v>
      </c>
      <c r="B174" s="16" t="s">
        <v>42</v>
      </c>
      <c r="C174" s="28" t="s">
        <v>118</v>
      </c>
      <c r="D174" s="10">
        <v>170</v>
      </c>
      <c r="E174" s="11"/>
      <c r="F174" s="12"/>
      <c r="G174" s="12">
        <f t="shared" si="39"/>
        <v>170</v>
      </c>
      <c r="H174" s="13">
        <f t="shared" si="27"/>
        <v>486.33599999999996</v>
      </c>
      <c r="I174" s="14">
        <f t="shared" si="28"/>
        <v>0</v>
      </c>
      <c r="J174" s="14">
        <f t="shared" si="29"/>
        <v>0</v>
      </c>
      <c r="K174" s="15">
        <f t="shared" si="30"/>
        <v>486.33599999999996</v>
      </c>
      <c r="L174" s="14">
        <f t="shared" si="31"/>
        <v>475.55799999999999</v>
      </c>
      <c r="M174" s="14">
        <f t="shared" si="32"/>
        <v>0</v>
      </c>
      <c r="N174" s="14">
        <f t="shared" si="33"/>
        <v>0</v>
      </c>
      <c r="O174" s="15">
        <f t="shared" si="34"/>
        <v>475.55799999999999</v>
      </c>
      <c r="P174" s="14">
        <f t="shared" si="35"/>
        <v>442.39100000000002</v>
      </c>
      <c r="Q174" s="14">
        <f t="shared" si="36"/>
        <v>0</v>
      </c>
      <c r="R174" s="14">
        <f t="shared" si="37"/>
        <v>0</v>
      </c>
      <c r="S174" s="15">
        <f t="shared" si="38"/>
        <v>442.39100000000002</v>
      </c>
    </row>
    <row r="175" spans="1:19" ht="15.75">
      <c r="A175" s="56">
        <v>169</v>
      </c>
      <c r="B175" s="16" t="s">
        <v>42</v>
      </c>
      <c r="C175" s="28" t="s">
        <v>19</v>
      </c>
      <c r="D175" s="10">
        <v>40</v>
      </c>
      <c r="E175" s="11"/>
      <c r="F175" s="12"/>
      <c r="G175" s="12">
        <f t="shared" si="39"/>
        <v>40</v>
      </c>
      <c r="H175" s="13">
        <f t="shared" si="27"/>
        <v>114.43199999999999</v>
      </c>
      <c r="I175" s="14">
        <f t="shared" si="28"/>
        <v>0</v>
      </c>
      <c r="J175" s="14">
        <f t="shared" si="29"/>
        <v>0</v>
      </c>
      <c r="K175" s="15">
        <f t="shared" si="30"/>
        <v>114.43199999999999</v>
      </c>
      <c r="L175" s="14">
        <f t="shared" si="31"/>
        <v>111.896</v>
      </c>
      <c r="M175" s="14">
        <f t="shared" si="32"/>
        <v>0</v>
      </c>
      <c r="N175" s="14">
        <f t="shared" si="33"/>
        <v>0</v>
      </c>
      <c r="O175" s="15">
        <f t="shared" si="34"/>
        <v>111.896</v>
      </c>
      <c r="P175" s="14">
        <f t="shared" si="35"/>
        <v>104.092</v>
      </c>
      <c r="Q175" s="14">
        <f t="shared" si="36"/>
        <v>0</v>
      </c>
      <c r="R175" s="14">
        <f t="shared" si="37"/>
        <v>0</v>
      </c>
      <c r="S175" s="15">
        <f t="shared" si="38"/>
        <v>104.092</v>
      </c>
    </row>
    <row r="176" spans="1:19" ht="15.75">
      <c r="A176" s="56">
        <v>170</v>
      </c>
      <c r="B176" s="16" t="s">
        <v>42</v>
      </c>
      <c r="C176" s="28" t="s">
        <v>37</v>
      </c>
      <c r="D176" s="10">
        <v>61</v>
      </c>
      <c r="E176" s="11"/>
      <c r="F176" s="12"/>
      <c r="G176" s="12">
        <f t="shared" si="39"/>
        <v>61</v>
      </c>
      <c r="H176" s="13">
        <f t="shared" si="27"/>
        <v>174.50879999999998</v>
      </c>
      <c r="I176" s="14">
        <f t="shared" si="28"/>
        <v>0</v>
      </c>
      <c r="J176" s="14">
        <f t="shared" si="29"/>
        <v>0</v>
      </c>
      <c r="K176" s="15">
        <f t="shared" si="30"/>
        <v>174.50879999999998</v>
      </c>
      <c r="L176" s="14">
        <f t="shared" si="31"/>
        <v>170.6414</v>
      </c>
      <c r="M176" s="14">
        <f t="shared" si="32"/>
        <v>0</v>
      </c>
      <c r="N176" s="14">
        <f t="shared" si="33"/>
        <v>0</v>
      </c>
      <c r="O176" s="15">
        <f t="shared" si="34"/>
        <v>170.6414</v>
      </c>
      <c r="P176" s="14">
        <f t="shared" si="35"/>
        <v>158.74029999999999</v>
      </c>
      <c r="Q176" s="14">
        <f t="shared" si="36"/>
        <v>0</v>
      </c>
      <c r="R176" s="14">
        <f t="shared" si="37"/>
        <v>0</v>
      </c>
      <c r="S176" s="15">
        <f t="shared" si="38"/>
        <v>158.74029999999999</v>
      </c>
    </row>
    <row r="177" spans="1:19" ht="24">
      <c r="A177" s="56">
        <v>171</v>
      </c>
      <c r="B177" s="8" t="s">
        <v>133</v>
      </c>
      <c r="C177" s="9" t="s">
        <v>73</v>
      </c>
      <c r="D177" s="10"/>
      <c r="E177" s="11"/>
      <c r="F177" s="12">
        <v>276</v>
      </c>
      <c r="G177" s="12">
        <f t="shared" si="39"/>
        <v>276</v>
      </c>
      <c r="H177" s="13">
        <f t="shared" si="27"/>
        <v>0</v>
      </c>
      <c r="I177" s="14">
        <f t="shared" si="28"/>
        <v>0</v>
      </c>
      <c r="J177" s="14">
        <f t="shared" si="29"/>
        <v>755.52240000000006</v>
      </c>
      <c r="K177" s="15">
        <f t="shared" si="30"/>
        <v>755.52240000000006</v>
      </c>
      <c r="L177" s="14">
        <f t="shared" si="31"/>
        <v>0</v>
      </c>
      <c r="M177" s="14">
        <f t="shared" si="32"/>
        <v>0</v>
      </c>
      <c r="N177" s="14">
        <f t="shared" si="33"/>
        <v>739.92840000000001</v>
      </c>
      <c r="O177" s="15">
        <f t="shared" si="34"/>
        <v>739.92840000000001</v>
      </c>
      <c r="P177" s="14">
        <f t="shared" si="35"/>
        <v>0</v>
      </c>
      <c r="Q177" s="14">
        <f t="shared" si="36"/>
        <v>0</v>
      </c>
      <c r="R177" s="14">
        <f t="shared" si="37"/>
        <v>700.35</v>
      </c>
      <c r="S177" s="15">
        <f t="shared" si="38"/>
        <v>700.35</v>
      </c>
    </row>
    <row r="178" spans="1:19" ht="15.75">
      <c r="A178" s="56">
        <v>172</v>
      </c>
      <c r="B178" s="16" t="s">
        <v>42</v>
      </c>
      <c r="C178" s="9" t="s">
        <v>37</v>
      </c>
      <c r="D178" s="10">
        <v>48</v>
      </c>
      <c r="E178" s="11">
        <v>22</v>
      </c>
      <c r="F178" s="12"/>
      <c r="G178" s="12">
        <f t="shared" si="39"/>
        <v>70</v>
      </c>
      <c r="H178" s="13">
        <f t="shared" si="27"/>
        <v>137.3184</v>
      </c>
      <c r="I178" s="14">
        <f t="shared" si="28"/>
        <v>68.175799999999995</v>
      </c>
      <c r="J178" s="14">
        <f t="shared" si="29"/>
        <v>0</v>
      </c>
      <c r="K178" s="15">
        <f t="shared" si="30"/>
        <v>205.49419999999998</v>
      </c>
      <c r="L178" s="14">
        <f t="shared" si="31"/>
        <v>134.27520000000001</v>
      </c>
      <c r="M178" s="14">
        <f t="shared" si="32"/>
        <v>66.670999999999992</v>
      </c>
      <c r="N178" s="14">
        <f t="shared" si="33"/>
        <v>0</v>
      </c>
      <c r="O178" s="15">
        <f t="shared" si="34"/>
        <v>200.9462</v>
      </c>
      <c r="P178" s="14">
        <f t="shared" si="35"/>
        <v>124.91040000000001</v>
      </c>
      <c r="Q178" s="14">
        <f t="shared" si="36"/>
        <v>65.408200000000008</v>
      </c>
      <c r="R178" s="14">
        <f t="shared" si="37"/>
        <v>0</v>
      </c>
      <c r="S178" s="15">
        <f t="shared" si="38"/>
        <v>190.3186</v>
      </c>
    </row>
    <row r="179" spans="1:19" ht="15.75">
      <c r="A179" s="56">
        <v>173</v>
      </c>
      <c r="B179" s="16" t="s">
        <v>42</v>
      </c>
      <c r="C179" s="9" t="s">
        <v>119</v>
      </c>
      <c r="D179" s="10"/>
      <c r="E179" s="11"/>
      <c r="F179" s="12">
        <v>223</v>
      </c>
      <c r="G179" s="12">
        <f t="shared" si="39"/>
        <v>223</v>
      </c>
      <c r="H179" s="13">
        <f t="shared" si="27"/>
        <v>0</v>
      </c>
      <c r="I179" s="14">
        <f t="shared" si="28"/>
        <v>0</v>
      </c>
      <c r="J179" s="14">
        <f t="shared" si="29"/>
        <v>610.4402</v>
      </c>
      <c r="K179" s="15">
        <f t="shared" si="30"/>
        <v>610.4402</v>
      </c>
      <c r="L179" s="14">
        <f t="shared" si="31"/>
        <v>0</v>
      </c>
      <c r="M179" s="14">
        <f t="shared" si="32"/>
        <v>0</v>
      </c>
      <c r="N179" s="14">
        <f t="shared" si="33"/>
        <v>597.84069999999997</v>
      </c>
      <c r="O179" s="15">
        <f t="shared" si="34"/>
        <v>597.84069999999997</v>
      </c>
      <c r="P179" s="14">
        <f t="shared" si="35"/>
        <v>0</v>
      </c>
      <c r="Q179" s="14">
        <f t="shared" si="36"/>
        <v>0</v>
      </c>
      <c r="R179" s="14">
        <f t="shared" si="37"/>
        <v>565.86250000000007</v>
      </c>
      <c r="S179" s="15">
        <f t="shared" si="38"/>
        <v>565.86250000000007</v>
      </c>
    </row>
    <row r="180" spans="1:19" ht="15.75">
      <c r="A180" s="56">
        <v>174</v>
      </c>
      <c r="B180" s="16" t="s">
        <v>42</v>
      </c>
      <c r="C180" s="9" t="s">
        <v>134</v>
      </c>
      <c r="D180" s="10">
        <v>35</v>
      </c>
      <c r="E180" s="11"/>
      <c r="F180" s="12">
        <v>177</v>
      </c>
      <c r="G180" s="12">
        <f t="shared" si="39"/>
        <v>212</v>
      </c>
      <c r="H180" s="13">
        <f t="shared" si="27"/>
        <v>100.12799999999999</v>
      </c>
      <c r="I180" s="14">
        <f t="shared" si="28"/>
        <v>0</v>
      </c>
      <c r="J180" s="14">
        <f t="shared" si="29"/>
        <v>484.51980000000003</v>
      </c>
      <c r="K180" s="15">
        <f t="shared" si="30"/>
        <v>584.64779999999996</v>
      </c>
      <c r="L180" s="14">
        <f t="shared" si="31"/>
        <v>97.909000000000006</v>
      </c>
      <c r="M180" s="14">
        <f t="shared" si="32"/>
        <v>0</v>
      </c>
      <c r="N180" s="14">
        <f t="shared" si="33"/>
        <v>474.51929999999999</v>
      </c>
      <c r="O180" s="15">
        <f t="shared" si="34"/>
        <v>572.42830000000004</v>
      </c>
      <c r="P180" s="14">
        <f t="shared" si="35"/>
        <v>91.080500000000001</v>
      </c>
      <c r="Q180" s="14">
        <f t="shared" si="36"/>
        <v>0</v>
      </c>
      <c r="R180" s="14">
        <f t="shared" si="37"/>
        <v>449.13749999999999</v>
      </c>
      <c r="S180" s="15">
        <f t="shared" si="38"/>
        <v>540.21799999999996</v>
      </c>
    </row>
    <row r="181" spans="1:19" ht="15.75">
      <c r="A181" s="56">
        <v>175</v>
      </c>
      <c r="B181" s="16" t="s">
        <v>42</v>
      </c>
      <c r="C181" s="9" t="s">
        <v>16</v>
      </c>
      <c r="D181" s="10"/>
      <c r="E181" s="11"/>
      <c r="F181" s="12">
        <v>160</v>
      </c>
      <c r="G181" s="12">
        <f t="shared" si="39"/>
        <v>160</v>
      </c>
      <c r="H181" s="13">
        <f t="shared" si="27"/>
        <v>0</v>
      </c>
      <c r="I181" s="14">
        <f t="shared" si="28"/>
        <v>0</v>
      </c>
      <c r="J181" s="14">
        <f t="shared" si="29"/>
        <v>437.98400000000004</v>
      </c>
      <c r="K181" s="15">
        <f t="shared" si="30"/>
        <v>437.98400000000004</v>
      </c>
      <c r="L181" s="14">
        <f t="shared" si="31"/>
        <v>0</v>
      </c>
      <c r="M181" s="14">
        <f t="shared" si="32"/>
        <v>0</v>
      </c>
      <c r="N181" s="14">
        <f t="shared" si="33"/>
        <v>428.94399999999996</v>
      </c>
      <c r="O181" s="15">
        <f t="shared" si="34"/>
        <v>428.94399999999996</v>
      </c>
      <c r="P181" s="14">
        <f t="shared" si="35"/>
        <v>0</v>
      </c>
      <c r="Q181" s="14">
        <f t="shared" si="36"/>
        <v>0</v>
      </c>
      <c r="R181" s="14">
        <f t="shared" si="37"/>
        <v>406</v>
      </c>
      <c r="S181" s="15">
        <f t="shared" si="38"/>
        <v>406</v>
      </c>
    </row>
    <row r="182" spans="1:19" ht="15.75">
      <c r="A182" s="56">
        <v>176</v>
      </c>
      <c r="B182" s="16" t="s">
        <v>42</v>
      </c>
      <c r="C182" s="9" t="s">
        <v>32</v>
      </c>
      <c r="D182" s="10"/>
      <c r="E182" s="11"/>
      <c r="F182" s="12">
        <v>103</v>
      </c>
      <c r="G182" s="12">
        <f t="shared" si="39"/>
        <v>103</v>
      </c>
      <c r="H182" s="13">
        <f t="shared" si="27"/>
        <v>0</v>
      </c>
      <c r="I182" s="14">
        <f t="shared" si="28"/>
        <v>0</v>
      </c>
      <c r="J182" s="14">
        <f t="shared" si="29"/>
        <v>281.9522</v>
      </c>
      <c r="K182" s="15">
        <f t="shared" si="30"/>
        <v>281.9522</v>
      </c>
      <c r="L182" s="14">
        <f t="shared" si="31"/>
        <v>0</v>
      </c>
      <c r="M182" s="14">
        <f t="shared" si="32"/>
        <v>0</v>
      </c>
      <c r="N182" s="14">
        <f t="shared" si="33"/>
        <v>276.1327</v>
      </c>
      <c r="O182" s="15">
        <f t="shared" si="34"/>
        <v>276.1327</v>
      </c>
      <c r="P182" s="14">
        <f t="shared" si="35"/>
        <v>0</v>
      </c>
      <c r="Q182" s="14">
        <f t="shared" si="36"/>
        <v>0</v>
      </c>
      <c r="R182" s="14">
        <f t="shared" si="37"/>
        <v>261.36250000000001</v>
      </c>
      <c r="S182" s="15">
        <f t="shared" si="38"/>
        <v>261.36250000000001</v>
      </c>
    </row>
    <row r="183" spans="1:19" ht="15.75">
      <c r="A183" s="56">
        <v>177</v>
      </c>
      <c r="B183" s="16" t="s">
        <v>42</v>
      </c>
      <c r="C183" s="9" t="s">
        <v>46</v>
      </c>
      <c r="D183" s="10"/>
      <c r="E183" s="11"/>
      <c r="F183" s="12">
        <v>62</v>
      </c>
      <c r="G183" s="12">
        <f t="shared" si="39"/>
        <v>62</v>
      </c>
      <c r="H183" s="13">
        <f t="shared" si="27"/>
        <v>0</v>
      </c>
      <c r="I183" s="14">
        <f t="shared" si="28"/>
        <v>0</v>
      </c>
      <c r="J183" s="14">
        <f t="shared" si="29"/>
        <v>169.71880000000002</v>
      </c>
      <c r="K183" s="15">
        <f t="shared" si="30"/>
        <v>169.71880000000002</v>
      </c>
      <c r="L183" s="14">
        <f t="shared" si="31"/>
        <v>0</v>
      </c>
      <c r="M183" s="14">
        <f t="shared" si="32"/>
        <v>0</v>
      </c>
      <c r="N183" s="14">
        <f t="shared" si="33"/>
        <v>166.2158</v>
      </c>
      <c r="O183" s="15">
        <f t="shared" si="34"/>
        <v>166.2158</v>
      </c>
      <c r="P183" s="14">
        <f t="shared" si="35"/>
        <v>0</v>
      </c>
      <c r="Q183" s="14">
        <f t="shared" si="36"/>
        <v>0</v>
      </c>
      <c r="R183" s="14">
        <f t="shared" si="37"/>
        <v>157.32500000000002</v>
      </c>
      <c r="S183" s="15">
        <f t="shared" si="38"/>
        <v>157.32500000000002</v>
      </c>
    </row>
    <row r="184" spans="1:19" ht="22.5">
      <c r="A184" s="56">
        <v>178</v>
      </c>
      <c r="B184" s="16"/>
      <c r="C184" s="9" t="s">
        <v>135</v>
      </c>
      <c r="D184" s="10"/>
      <c r="E184" s="11"/>
      <c r="F184" s="12">
        <v>28</v>
      </c>
      <c r="G184" s="12">
        <f t="shared" si="39"/>
        <v>28</v>
      </c>
      <c r="H184" s="13">
        <f t="shared" si="27"/>
        <v>0</v>
      </c>
      <c r="I184" s="14">
        <f t="shared" si="28"/>
        <v>0</v>
      </c>
      <c r="J184" s="14">
        <f t="shared" si="29"/>
        <v>76.647199999999998</v>
      </c>
      <c r="K184" s="15">
        <f t="shared" si="30"/>
        <v>76.647199999999998</v>
      </c>
      <c r="L184" s="14">
        <f t="shared" si="31"/>
        <v>0</v>
      </c>
      <c r="M184" s="14">
        <f t="shared" si="32"/>
        <v>0</v>
      </c>
      <c r="N184" s="14">
        <f t="shared" si="33"/>
        <v>75.06519999999999</v>
      </c>
      <c r="O184" s="15">
        <f t="shared" si="34"/>
        <v>75.06519999999999</v>
      </c>
      <c r="P184" s="14">
        <f t="shared" si="35"/>
        <v>0</v>
      </c>
      <c r="Q184" s="14">
        <f t="shared" si="36"/>
        <v>0</v>
      </c>
      <c r="R184" s="14">
        <f t="shared" si="37"/>
        <v>71.05</v>
      </c>
      <c r="S184" s="15">
        <f t="shared" si="38"/>
        <v>71.05</v>
      </c>
    </row>
    <row r="185" spans="1:19" ht="15.75">
      <c r="A185" s="56">
        <v>179</v>
      </c>
      <c r="B185" s="16" t="s">
        <v>42</v>
      </c>
      <c r="C185" s="9" t="s">
        <v>136</v>
      </c>
      <c r="D185" s="10"/>
      <c r="E185" s="11"/>
      <c r="F185" s="12">
        <v>35</v>
      </c>
      <c r="G185" s="12">
        <f t="shared" si="39"/>
        <v>35</v>
      </c>
      <c r="H185" s="13">
        <f t="shared" si="27"/>
        <v>0</v>
      </c>
      <c r="I185" s="14">
        <f t="shared" si="28"/>
        <v>0</v>
      </c>
      <c r="J185" s="14">
        <f t="shared" si="29"/>
        <v>95.808999999999997</v>
      </c>
      <c r="K185" s="15">
        <f t="shared" si="30"/>
        <v>95.808999999999997</v>
      </c>
      <c r="L185" s="14">
        <f t="shared" si="31"/>
        <v>0</v>
      </c>
      <c r="M185" s="14">
        <f t="shared" si="32"/>
        <v>0</v>
      </c>
      <c r="N185" s="14">
        <f t="shared" si="33"/>
        <v>93.831499999999991</v>
      </c>
      <c r="O185" s="15">
        <f t="shared" si="34"/>
        <v>93.831499999999991</v>
      </c>
      <c r="P185" s="14">
        <f t="shared" si="35"/>
        <v>0</v>
      </c>
      <c r="Q185" s="14">
        <f t="shared" si="36"/>
        <v>0</v>
      </c>
      <c r="R185" s="14">
        <f t="shared" si="37"/>
        <v>88.8125</v>
      </c>
      <c r="S185" s="15">
        <f t="shared" si="38"/>
        <v>88.8125</v>
      </c>
    </row>
    <row r="186" spans="1:19" ht="22.5">
      <c r="A186" s="56">
        <v>180</v>
      </c>
      <c r="B186" s="16" t="s">
        <v>42</v>
      </c>
      <c r="C186" s="9" t="s">
        <v>126</v>
      </c>
      <c r="D186" s="10">
        <v>25</v>
      </c>
      <c r="E186" s="11">
        <v>10</v>
      </c>
      <c r="F186" s="12"/>
      <c r="G186" s="12">
        <f t="shared" si="39"/>
        <v>35</v>
      </c>
      <c r="H186" s="13">
        <f t="shared" si="27"/>
        <v>71.52</v>
      </c>
      <c r="I186" s="14">
        <f t="shared" si="28"/>
        <v>30.989000000000001</v>
      </c>
      <c r="J186" s="14">
        <f t="shared" si="29"/>
        <v>0</v>
      </c>
      <c r="K186" s="15">
        <f t="shared" si="30"/>
        <v>102.509</v>
      </c>
      <c r="L186" s="14">
        <f t="shared" si="31"/>
        <v>69.935000000000002</v>
      </c>
      <c r="M186" s="14">
        <f t="shared" si="32"/>
        <v>30.305</v>
      </c>
      <c r="N186" s="14">
        <f t="shared" si="33"/>
        <v>0</v>
      </c>
      <c r="O186" s="15">
        <f t="shared" si="34"/>
        <v>100.24000000000001</v>
      </c>
      <c r="P186" s="14">
        <f t="shared" si="35"/>
        <v>65.057500000000005</v>
      </c>
      <c r="Q186" s="14">
        <f t="shared" si="36"/>
        <v>29.731000000000002</v>
      </c>
      <c r="R186" s="14">
        <f t="shared" si="37"/>
        <v>0</v>
      </c>
      <c r="S186" s="15">
        <f t="shared" si="38"/>
        <v>94.788499999999999</v>
      </c>
    </row>
    <row r="187" spans="1:19" ht="15.75">
      <c r="A187" s="56">
        <v>181</v>
      </c>
      <c r="B187" s="16" t="s">
        <v>42</v>
      </c>
      <c r="C187" s="9" t="s">
        <v>137</v>
      </c>
      <c r="D187" s="10">
        <v>38</v>
      </c>
      <c r="E187" s="11"/>
      <c r="F187" s="12"/>
      <c r="G187" s="12">
        <f t="shared" si="39"/>
        <v>38</v>
      </c>
      <c r="H187" s="13">
        <f t="shared" si="27"/>
        <v>108.71039999999999</v>
      </c>
      <c r="I187" s="14">
        <f t="shared" si="28"/>
        <v>0</v>
      </c>
      <c r="J187" s="14">
        <f t="shared" si="29"/>
        <v>0</v>
      </c>
      <c r="K187" s="15">
        <f t="shared" si="30"/>
        <v>108.71039999999999</v>
      </c>
      <c r="L187" s="14">
        <f t="shared" si="31"/>
        <v>106.30120000000001</v>
      </c>
      <c r="M187" s="14">
        <f t="shared" si="32"/>
        <v>0</v>
      </c>
      <c r="N187" s="14">
        <f t="shared" si="33"/>
        <v>0</v>
      </c>
      <c r="O187" s="15">
        <f t="shared" si="34"/>
        <v>106.30120000000001</v>
      </c>
      <c r="P187" s="14">
        <f t="shared" si="35"/>
        <v>98.8874</v>
      </c>
      <c r="Q187" s="14">
        <f t="shared" si="36"/>
        <v>0</v>
      </c>
      <c r="R187" s="14">
        <f t="shared" si="37"/>
        <v>0</v>
      </c>
      <c r="S187" s="15">
        <f t="shared" si="38"/>
        <v>98.8874</v>
      </c>
    </row>
    <row r="188" spans="1:19" ht="22.5">
      <c r="A188" s="56">
        <v>182</v>
      </c>
      <c r="B188" s="19"/>
      <c r="C188" s="9" t="s">
        <v>138</v>
      </c>
      <c r="D188" s="10">
        <v>28</v>
      </c>
      <c r="E188" s="11"/>
      <c r="F188" s="12"/>
      <c r="G188" s="12">
        <f t="shared" si="39"/>
        <v>28</v>
      </c>
      <c r="H188" s="13">
        <f t="shared" si="27"/>
        <v>80.102399999999989</v>
      </c>
      <c r="I188" s="14">
        <f t="shared" si="28"/>
        <v>0</v>
      </c>
      <c r="J188" s="14">
        <f t="shared" si="29"/>
        <v>0</v>
      </c>
      <c r="K188" s="15">
        <f t="shared" si="30"/>
        <v>80.102399999999989</v>
      </c>
      <c r="L188" s="14">
        <f t="shared" si="31"/>
        <v>78.327200000000005</v>
      </c>
      <c r="M188" s="14">
        <f t="shared" si="32"/>
        <v>0</v>
      </c>
      <c r="N188" s="14">
        <f t="shared" si="33"/>
        <v>0</v>
      </c>
      <c r="O188" s="15">
        <f t="shared" si="34"/>
        <v>78.327200000000005</v>
      </c>
      <c r="P188" s="14">
        <f t="shared" si="35"/>
        <v>72.864400000000003</v>
      </c>
      <c r="Q188" s="14">
        <f t="shared" si="36"/>
        <v>0</v>
      </c>
      <c r="R188" s="14">
        <f t="shared" si="37"/>
        <v>0</v>
      </c>
      <c r="S188" s="15">
        <f t="shared" si="38"/>
        <v>72.864400000000003</v>
      </c>
    </row>
    <row r="189" spans="1:19" ht="22.5">
      <c r="A189" s="56">
        <v>183</v>
      </c>
      <c r="B189" s="16" t="s">
        <v>42</v>
      </c>
      <c r="C189" s="9" t="s">
        <v>139</v>
      </c>
      <c r="D189" s="10">
        <v>69</v>
      </c>
      <c r="E189" s="11"/>
      <c r="F189" s="12">
        <v>78</v>
      </c>
      <c r="G189" s="12">
        <f t="shared" si="39"/>
        <v>147</v>
      </c>
      <c r="H189" s="13">
        <f t="shared" si="27"/>
        <v>197.39519999999999</v>
      </c>
      <c r="I189" s="14">
        <f t="shared" si="28"/>
        <v>0</v>
      </c>
      <c r="J189" s="14">
        <f t="shared" si="29"/>
        <v>213.5172</v>
      </c>
      <c r="K189" s="15">
        <f t="shared" si="30"/>
        <v>410.91239999999999</v>
      </c>
      <c r="L189" s="14">
        <f t="shared" si="31"/>
        <v>193.0206</v>
      </c>
      <c r="M189" s="14">
        <f t="shared" si="32"/>
        <v>0</v>
      </c>
      <c r="N189" s="14">
        <f t="shared" si="33"/>
        <v>209.11019999999999</v>
      </c>
      <c r="O189" s="15">
        <f t="shared" si="34"/>
        <v>402.13080000000002</v>
      </c>
      <c r="P189" s="14">
        <f t="shared" si="35"/>
        <v>179.55870000000002</v>
      </c>
      <c r="Q189" s="14">
        <f t="shared" si="36"/>
        <v>0</v>
      </c>
      <c r="R189" s="14">
        <f t="shared" si="37"/>
        <v>197.92500000000001</v>
      </c>
      <c r="S189" s="15">
        <f t="shared" si="38"/>
        <v>377.4837</v>
      </c>
    </row>
    <row r="190" spans="1:19" ht="15.75">
      <c r="A190" s="56">
        <v>184</v>
      </c>
      <c r="B190" s="16" t="s">
        <v>42</v>
      </c>
      <c r="C190" s="9" t="s">
        <v>140</v>
      </c>
      <c r="D190" s="10">
        <v>38</v>
      </c>
      <c r="E190" s="11"/>
      <c r="F190" s="12"/>
      <c r="G190" s="12">
        <f t="shared" si="39"/>
        <v>38</v>
      </c>
      <c r="H190" s="13">
        <f t="shared" si="27"/>
        <v>108.71039999999999</v>
      </c>
      <c r="I190" s="14">
        <f t="shared" si="28"/>
        <v>0</v>
      </c>
      <c r="J190" s="14">
        <f t="shared" si="29"/>
        <v>0</v>
      </c>
      <c r="K190" s="15">
        <f t="shared" si="30"/>
        <v>108.71039999999999</v>
      </c>
      <c r="L190" s="14">
        <f t="shared" si="31"/>
        <v>106.30120000000001</v>
      </c>
      <c r="M190" s="14">
        <f t="shared" si="32"/>
        <v>0</v>
      </c>
      <c r="N190" s="14">
        <f t="shared" si="33"/>
        <v>0</v>
      </c>
      <c r="O190" s="15">
        <f t="shared" si="34"/>
        <v>106.30120000000001</v>
      </c>
      <c r="P190" s="14">
        <f t="shared" si="35"/>
        <v>98.8874</v>
      </c>
      <c r="Q190" s="14">
        <f t="shared" si="36"/>
        <v>0</v>
      </c>
      <c r="R190" s="14">
        <f t="shared" si="37"/>
        <v>0</v>
      </c>
      <c r="S190" s="15">
        <f t="shared" si="38"/>
        <v>98.8874</v>
      </c>
    </row>
    <row r="191" spans="1:19" ht="15.75">
      <c r="A191" s="56">
        <v>185</v>
      </c>
      <c r="B191" s="16" t="s">
        <v>42</v>
      </c>
      <c r="C191" s="9" t="s">
        <v>141</v>
      </c>
      <c r="D191" s="10">
        <v>20</v>
      </c>
      <c r="E191" s="11"/>
      <c r="F191" s="12"/>
      <c r="G191" s="12">
        <f t="shared" si="39"/>
        <v>20</v>
      </c>
      <c r="H191" s="13">
        <f t="shared" si="27"/>
        <v>57.215999999999994</v>
      </c>
      <c r="I191" s="14">
        <f t="shared" si="28"/>
        <v>0</v>
      </c>
      <c r="J191" s="14">
        <f t="shared" si="29"/>
        <v>0</v>
      </c>
      <c r="K191" s="15">
        <f t="shared" si="30"/>
        <v>57.215999999999994</v>
      </c>
      <c r="L191" s="14">
        <f t="shared" si="31"/>
        <v>55.948</v>
      </c>
      <c r="M191" s="14">
        <f t="shared" si="32"/>
        <v>0</v>
      </c>
      <c r="N191" s="14">
        <f t="shared" si="33"/>
        <v>0</v>
      </c>
      <c r="O191" s="15">
        <f t="shared" si="34"/>
        <v>55.948</v>
      </c>
      <c r="P191" s="14">
        <f t="shared" si="35"/>
        <v>52.045999999999999</v>
      </c>
      <c r="Q191" s="14">
        <f t="shared" si="36"/>
        <v>0</v>
      </c>
      <c r="R191" s="14">
        <f t="shared" si="37"/>
        <v>0</v>
      </c>
      <c r="S191" s="15">
        <f t="shared" si="38"/>
        <v>52.045999999999999</v>
      </c>
    </row>
    <row r="192" spans="1:19" ht="15.75">
      <c r="A192" s="56">
        <v>186</v>
      </c>
      <c r="B192" s="16" t="s">
        <v>42</v>
      </c>
      <c r="C192" s="9" t="s">
        <v>142</v>
      </c>
      <c r="D192" s="10">
        <v>34</v>
      </c>
      <c r="E192" s="11"/>
      <c r="F192" s="12"/>
      <c r="G192" s="12">
        <f t="shared" si="39"/>
        <v>34</v>
      </c>
      <c r="H192" s="13">
        <f t="shared" si="27"/>
        <v>97.267199999999988</v>
      </c>
      <c r="I192" s="14">
        <f t="shared" si="28"/>
        <v>0</v>
      </c>
      <c r="J192" s="14">
        <f t="shared" si="29"/>
        <v>0</v>
      </c>
      <c r="K192" s="15">
        <f t="shared" si="30"/>
        <v>97.267199999999988</v>
      </c>
      <c r="L192" s="14">
        <f t="shared" si="31"/>
        <v>95.11160000000001</v>
      </c>
      <c r="M192" s="14">
        <f t="shared" si="32"/>
        <v>0</v>
      </c>
      <c r="N192" s="14">
        <f t="shared" si="33"/>
        <v>0</v>
      </c>
      <c r="O192" s="15">
        <f t="shared" si="34"/>
        <v>95.11160000000001</v>
      </c>
      <c r="P192" s="14">
        <f t="shared" si="35"/>
        <v>88.478200000000001</v>
      </c>
      <c r="Q192" s="14">
        <f t="shared" si="36"/>
        <v>0</v>
      </c>
      <c r="R192" s="14">
        <f t="shared" si="37"/>
        <v>0</v>
      </c>
      <c r="S192" s="15">
        <f t="shared" si="38"/>
        <v>88.478200000000001</v>
      </c>
    </row>
    <row r="193" spans="1:25" ht="15.75">
      <c r="A193" s="56">
        <v>187</v>
      </c>
      <c r="B193" s="16" t="s">
        <v>42</v>
      </c>
      <c r="C193" s="9" t="s">
        <v>143</v>
      </c>
      <c r="D193" s="10">
        <v>44</v>
      </c>
      <c r="E193" s="11"/>
      <c r="F193" s="12"/>
      <c r="G193" s="12">
        <f t="shared" si="39"/>
        <v>44</v>
      </c>
      <c r="H193" s="13">
        <f t="shared" si="27"/>
        <v>125.87519999999999</v>
      </c>
      <c r="I193" s="14">
        <f t="shared" si="28"/>
        <v>0</v>
      </c>
      <c r="J193" s="14">
        <f t="shared" si="29"/>
        <v>0</v>
      </c>
      <c r="K193" s="15">
        <f t="shared" si="30"/>
        <v>125.87519999999999</v>
      </c>
      <c r="L193" s="14">
        <f t="shared" si="31"/>
        <v>123.0856</v>
      </c>
      <c r="M193" s="14">
        <f t="shared" si="32"/>
        <v>0</v>
      </c>
      <c r="N193" s="14">
        <f t="shared" si="33"/>
        <v>0</v>
      </c>
      <c r="O193" s="15">
        <f t="shared" si="34"/>
        <v>123.0856</v>
      </c>
      <c r="P193" s="14">
        <f t="shared" si="35"/>
        <v>114.5012</v>
      </c>
      <c r="Q193" s="14">
        <f t="shared" si="36"/>
        <v>0</v>
      </c>
      <c r="R193" s="14">
        <f t="shared" si="37"/>
        <v>0</v>
      </c>
      <c r="S193" s="15">
        <f t="shared" si="38"/>
        <v>114.5012</v>
      </c>
    </row>
    <row r="194" spans="1:25" ht="15.75">
      <c r="A194" s="56">
        <v>188</v>
      </c>
      <c r="B194" s="16" t="s">
        <v>42</v>
      </c>
      <c r="C194" s="9" t="s">
        <v>144</v>
      </c>
      <c r="D194" s="10">
        <v>18</v>
      </c>
      <c r="E194" s="11"/>
      <c r="F194" s="12"/>
      <c r="G194" s="12">
        <f t="shared" si="39"/>
        <v>18</v>
      </c>
      <c r="H194" s="13">
        <f t="shared" si="27"/>
        <v>51.494399999999999</v>
      </c>
      <c r="I194" s="14">
        <f t="shared" si="28"/>
        <v>0</v>
      </c>
      <c r="J194" s="14">
        <f t="shared" si="29"/>
        <v>0</v>
      </c>
      <c r="K194" s="15">
        <f t="shared" si="30"/>
        <v>51.494399999999999</v>
      </c>
      <c r="L194" s="14">
        <f t="shared" si="31"/>
        <v>50.353200000000001</v>
      </c>
      <c r="M194" s="14">
        <f t="shared" si="32"/>
        <v>0</v>
      </c>
      <c r="N194" s="14">
        <f t="shared" si="33"/>
        <v>0</v>
      </c>
      <c r="O194" s="15">
        <f t="shared" si="34"/>
        <v>50.353200000000001</v>
      </c>
      <c r="P194" s="14">
        <f t="shared" si="35"/>
        <v>46.8414</v>
      </c>
      <c r="Q194" s="14">
        <f t="shared" si="36"/>
        <v>0</v>
      </c>
      <c r="R194" s="14">
        <f t="shared" si="37"/>
        <v>0</v>
      </c>
      <c r="S194" s="15">
        <f t="shared" si="38"/>
        <v>46.8414</v>
      </c>
    </row>
    <row r="195" spans="1:25" ht="15.75">
      <c r="A195" s="56">
        <v>189</v>
      </c>
      <c r="B195" s="16" t="s">
        <v>42</v>
      </c>
      <c r="C195" s="9" t="s">
        <v>19</v>
      </c>
      <c r="D195" s="10"/>
      <c r="E195" s="11"/>
      <c r="F195" s="12">
        <v>177</v>
      </c>
      <c r="G195" s="12">
        <f t="shared" si="39"/>
        <v>177</v>
      </c>
      <c r="H195" s="13">
        <f>D7*2.8608</f>
        <v>0</v>
      </c>
      <c r="I195" s="14">
        <f t="shared" si="28"/>
        <v>0</v>
      </c>
      <c r="J195" s="14">
        <f t="shared" si="29"/>
        <v>484.51980000000003</v>
      </c>
      <c r="K195" s="15">
        <f t="shared" si="30"/>
        <v>484.51980000000003</v>
      </c>
      <c r="L195" s="14">
        <f t="shared" si="31"/>
        <v>0</v>
      </c>
      <c r="M195" s="14">
        <f t="shared" si="32"/>
        <v>0</v>
      </c>
      <c r="N195" s="14">
        <f t="shared" si="33"/>
        <v>474.51929999999999</v>
      </c>
      <c r="O195" s="15">
        <f t="shared" si="34"/>
        <v>474.51929999999999</v>
      </c>
      <c r="P195" s="14">
        <f t="shared" si="35"/>
        <v>0</v>
      </c>
      <c r="Q195" s="14">
        <f t="shared" si="36"/>
        <v>0</v>
      </c>
      <c r="R195" s="14">
        <f t="shared" si="37"/>
        <v>449.13749999999999</v>
      </c>
      <c r="S195" s="15">
        <f t="shared" si="38"/>
        <v>449.13749999999999</v>
      </c>
    </row>
    <row r="196" spans="1:25" ht="24">
      <c r="A196" s="56">
        <v>190</v>
      </c>
      <c r="B196" s="8" t="s">
        <v>133</v>
      </c>
      <c r="C196" s="9" t="s">
        <v>40</v>
      </c>
      <c r="D196" s="10"/>
      <c r="E196" s="11"/>
      <c r="F196" s="12">
        <v>243</v>
      </c>
      <c r="G196" s="63">
        <v>243</v>
      </c>
      <c r="H196" s="13">
        <f t="shared" ref="H196:H200" si="40">D8*2.8608</f>
        <v>0</v>
      </c>
      <c r="I196" s="14">
        <f t="shared" si="28"/>
        <v>0</v>
      </c>
      <c r="J196" s="14">
        <f t="shared" si="29"/>
        <v>665.18820000000005</v>
      </c>
      <c r="K196" s="15">
        <f t="shared" si="30"/>
        <v>665.18820000000005</v>
      </c>
      <c r="L196" s="14">
        <f t="shared" si="31"/>
        <v>0</v>
      </c>
      <c r="M196" s="14">
        <f t="shared" si="32"/>
        <v>0</v>
      </c>
      <c r="N196" s="14">
        <f t="shared" si="33"/>
        <v>651.45869999999991</v>
      </c>
      <c r="O196" s="15">
        <f t="shared" si="34"/>
        <v>651.45869999999991</v>
      </c>
      <c r="P196" s="14">
        <f t="shared" si="35"/>
        <v>0</v>
      </c>
      <c r="Q196" s="14">
        <f t="shared" si="36"/>
        <v>0</v>
      </c>
      <c r="R196" s="14">
        <f t="shared" si="37"/>
        <v>616.61250000000007</v>
      </c>
      <c r="S196" s="15">
        <f t="shared" si="38"/>
        <v>616.61250000000007</v>
      </c>
    </row>
    <row r="197" spans="1:25" ht="24">
      <c r="A197" s="56">
        <v>191</v>
      </c>
      <c r="B197" s="8" t="s">
        <v>133</v>
      </c>
      <c r="C197" s="9" t="s">
        <v>199</v>
      </c>
      <c r="D197" s="10"/>
      <c r="E197" s="11"/>
      <c r="F197" s="12">
        <v>218</v>
      </c>
      <c r="G197" s="63">
        <f t="shared" ref="G197:G199" si="41">SUM(D197:F197)</f>
        <v>218</v>
      </c>
      <c r="H197" s="13">
        <f t="shared" si="40"/>
        <v>0</v>
      </c>
      <c r="I197" s="14">
        <f t="shared" si="28"/>
        <v>0</v>
      </c>
      <c r="J197" s="14">
        <f t="shared" si="29"/>
        <v>596.75319999999999</v>
      </c>
      <c r="K197" s="15">
        <f t="shared" si="30"/>
        <v>596.75319999999999</v>
      </c>
      <c r="L197" s="14">
        <f t="shared" si="31"/>
        <v>0</v>
      </c>
      <c r="M197" s="14">
        <f t="shared" si="32"/>
        <v>0</v>
      </c>
      <c r="N197" s="14">
        <f t="shared" si="33"/>
        <v>584.43619999999999</v>
      </c>
      <c r="O197" s="15">
        <f t="shared" si="34"/>
        <v>584.43619999999999</v>
      </c>
      <c r="P197" s="14">
        <f t="shared" si="35"/>
        <v>0</v>
      </c>
      <c r="Q197" s="14">
        <f t="shared" si="36"/>
        <v>0</v>
      </c>
      <c r="R197" s="14">
        <f t="shared" si="37"/>
        <v>553.17500000000007</v>
      </c>
      <c r="S197" s="15">
        <f t="shared" si="38"/>
        <v>553.17500000000007</v>
      </c>
    </row>
    <row r="198" spans="1:25" ht="24">
      <c r="A198" s="56">
        <v>192</v>
      </c>
      <c r="B198" s="8" t="s">
        <v>133</v>
      </c>
      <c r="C198" s="9" t="s">
        <v>37</v>
      </c>
      <c r="D198" s="10"/>
      <c r="E198" s="11"/>
      <c r="F198" s="12">
        <v>198</v>
      </c>
      <c r="G198" s="63">
        <f t="shared" si="41"/>
        <v>198</v>
      </c>
      <c r="H198" s="13">
        <f t="shared" si="40"/>
        <v>0</v>
      </c>
      <c r="I198" s="14">
        <f t="shared" si="28"/>
        <v>0</v>
      </c>
      <c r="J198" s="14">
        <f t="shared" si="29"/>
        <v>542.00520000000006</v>
      </c>
      <c r="K198" s="15">
        <f t="shared" si="30"/>
        <v>542.00520000000006</v>
      </c>
      <c r="L198" s="14">
        <f t="shared" si="31"/>
        <v>0</v>
      </c>
      <c r="M198" s="14">
        <f t="shared" si="32"/>
        <v>0</v>
      </c>
      <c r="N198" s="14">
        <f t="shared" si="33"/>
        <v>530.81819999999993</v>
      </c>
      <c r="O198" s="15">
        <f t="shared" si="34"/>
        <v>530.81819999999993</v>
      </c>
      <c r="P198" s="14">
        <f t="shared" si="35"/>
        <v>0</v>
      </c>
      <c r="Q198" s="14">
        <f t="shared" si="36"/>
        <v>0</v>
      </c>
      <c r="R198" s="14">
        <f t="shared" si="37"/>
        <v>502.42500000000001</v>
      </c>
      <c r="S198" s="15">
        <f t="shared" si="38"/>
        <v>502.42500000000001</v>
      </c>
      <c r="Y198">
        <v>1</v>
      </c>
    </row>
    <row r="199" spans="1:25" ht="24">
      <c r="A199" s="56">
        <v>193</v>
      </c>
      <c r="B199" s="8" t="s">
        <v>133</v>
      </c>
      <c r="C199" s="9" t="s">
        <v>20</v>
      </c>
      <c r="D199" s="10"/>
      <c r="E199" s="11"/>
      <c r="F199" s="12">
        <v>196</v>
      </c>
      <c r="G199" s="63">
        <f t="shared" si="41"/>
        <v>196</v>
      </c>
      <c r="H199" s="13">
        <f t="shared" si="40"/>
        <v>0</v>
      </c>
      <c r="I199" s="14">
        <f t="shared" si="28"/>
        <v>0</v>
      </c>
      <c r="J199" s="14">
        <f t="shared" si="29"/>
        <v>536.53039999999999</v>
      </c>
      <c r="K199" s="15">
        <f t="shared" si="30"/>
        <v>536.53039999999999</v>
      </c>
      <c r="L199" s="14">
        <f t="shared" si="31"/>
        <v>0</v>
      </c>
      <c r="M199" s="14">
        <f t="shared" si="32"/>
        <v>0</v>
      </c>
      <c r="N199" s="14">
        <f t="shared" si="33"/>
        <v>525.45639999999992</v>
      </c>
      <c r="O199" s="15">
        <f t="shared" si="34"/>
        <v>525.45639999999992</v>
      </c>
      <c r="P199" s="14">
        <f t="shared" si="35"/>
        <v>0</v>
      </c>
      <c r="Q199" s="14">
        <f t="shared" si="36"/>
        <v>0</v>
      </c>
      <c r="R199" s="14">
        <f t="shared" si="37"/>
        <v>497.35</v>
      </c>
      <c r="S199" s="15">
        <f t="shared" si="38"/>
        <v>497.35</v>
      </c>
    </row>
    <row r="200" spans="1:25" ht="24">
      <c r="A200" s="56">
        <v>194</v>
      </c>
      <c r="B200" s="8" t="s">
        <v>133</v>
      </c>
      <c r="C200" s="60" t="s">
        <v>27</v>
      </c>
      <c r="F200" s="61">
        <v>235</v>
      </c>
      <c r="G200" s="64">
        <v>235</v>
      </c>
      <c r="H200" s="13">
        <f t="shared" si="40"/>
        <v>0</v>
      </c>
      <c r="I200" s="14">
        <f t="shared" si="28"/>
        <v>0</v>
      </c>
      <c r="J200" s="14">
        <f t="shared" si="29"/>
        <v>643.28899999999999</v>
      </c>
      <c r="K200" s="15">
        <f t="shared" si="30"/>
        <v>643.28899999999999</v>
      </c>
      <c r="L200" s="14">
        <f t="shared" si="31"/>
        <v>0</v>
      </c>
      <c r="M200" s="14">
        <f t="shared" si="32"/>
        <v>0</v>
      </c>
      <c r="N200" s="14">
        <f t="shared" si="33"/>
        <v>630.01149999999996</v>
      </c>
      <c r="O200" s="15">
        <f t="shared" si="34"/>
        <v>630.01149999999996</v>
      </c>
      <c r="P200" s="14">
        <f t="shared" si="35"/>
        <v>0</v>
      </c>
      <c r="Q200" s="14">
        <f t="shared" si="36"/>
        <v>0</v>
      </c>
      <c r="R200" s="14">
        <f t="shared" si="37"/>
        <v>596.3125</v>
      </c>
      <c r="S200" s="15">
        <f t="shared" si="38"/>
        <v>596.3125</v>
      </c>
    </row>
    <row r="201" spans="1:25" ht="24">
      <c r="A201" s="56">
        <v>195</v>
      </c>
      <c r="B201" s="20" t="s">
        <v>76</v>
      </c>
      <c r="C201" s="9" t="s">
        <v>145</v>
      </c>
      <c r="D201" s="10">
        <v>23</v>
      </c>
      <c r="E201" s="11"/>
      <c r="F201" s="12"/>
      <c r="G201" s="12">
        <f t="shared" si="39"/>
        <v>23</v>
      </c>
      <c r="H201" s="13">
        <f t="shared" si="27"/>
        <v>65.798400000000001</v>
      </c>
      <c r="I201" s="14">
        <f t="shared" si="28"/>
        <v>0</v>
      </c>
      <c r="J201" s="14">
        <f t="shared" si="29"/>
        <v>0</v>
      </c>
      <c r="K201" s="15">
        <f t="shared" si="30"/>
        <v>65.798400000000001</v>
      </c>
      <c r="L201" s="14">
        <f t="shared" si="31"/>
        <v>64.340199999999996</v>
      </c>
      <c r="M201" s="14">
        <f t="shared" si="32"/>
        <v>0</v>
      </c>
      <c r="N201" s="14">
        <f t="shared" si="33"/>
        <v>0</v>
      </c>
      <c r="O201" s="15">
        <f t="shared" si="34"/>
        <v>64.340199999999996</v>
      </c>
      <c r="P201" s="14">
        <f t="shared" si="35"/>
        <v>59.852899999999998</v>
      </c>
      <c r="Q201" s="14">
        <f t="shared" si="36"/>
        <v>0</v>
      </c>
      <c r="R201" s="14">
        <f t="shared" si="37"/>
        <v>0</v>
      </c>
      <c r="S201" s="15">
        <f t="shared" si="38"/>
        <v>59.852899999999998</v>
      </c>
    </row>
    <row r="202" spans="1:25" ht="15.75">
      <c r="A202" s="56">
        <v>196</v>
      </c>
      <c r="B202" s="16" t="s">
        <v>42</v>
      </c>
      <c r="C202" s="9" t="s">
        <v>146</v>
      </c>
      <c r="D202" s="10">
        <v>10</v>
      </c>
      <c r="E202" s="11"/>
      <c r="F202" s="12"/>
      <c r="G202" s="12">
        <f t="shared" si="39"/>
        <v>10</v>
      </c>
      <c r="H202" s="13">
        <f t="shared" si="27"/>
        <v>28.607999999999997</v>
      </c>
      <c r="I202" s="14">
        <f t="shared" si="28"/>
        <v>0</v>
      </c>
      <c r="J202" s="14">
        <f t="shared" si="29"/>
        <v>0</v>
      </c>
      <c r="K202" s="15">
        <f t="shared" si="30"/>
        <v>28.607999999999997</v>
      </c>
      <c r="L202" s="14">
        <f t="shared" si="31"/>
        <v>27.974</v>
      </c>
      <c r="M202" s="14">
        <f t="shared" si="32"/>
        <v>0</v>
      </c>
      <c r="N202" s="14">
        <f t="shared" si="33"/>
        <v>0</v>
      </c>
      <c r="O202" s="15">
        <f t="shared" si="34"/>
        <v>27.974</v>
      </c>
      <c r="P202" s="14">
        <f t="shared" si="35"/>
        <v>26.023</v>
      </c>
      <c r="Q202" s="14">
        <f t="shared" si="36"/>
        <v>0</v>
      </c>
      <c r="R202" s="14">
        <f t="shared" si="37"/>
        <v>0</v>
      </c>
      <c r="S202" s="15">
        <f t="shared" si="38"/>
        <v>26.023</v>
      </c>
    </row>
    <row r="203" spans="1:25" ht="15.75">
      <c r="A203" s="56">
        <v>197</v>
      </c>
      <c r="B203" s="19"/>
      <c r="C203" s="9" t="s">
        <v>147</v>
      </c>
      <c r="D203" s="10"/>
      <c r="E203" s="11">
        <v>15.1</v>
      </c>
      <c r="F203" s="12"/>
      <c r="G203" s="12">
        <f t="shared" si="39"/>
        <v>15.1</v>
      </c>
      <c r="H203" s="13">
        <f t="shared" si="27"/>
        <v>0</v>
      </c>
      <c r="I203" s="14">
        <f t="shared" si="28"/>
        <v>46.793390000000002</v>
      </c>
      <c r="J203" s="14">
        <f t="shared" si="29"/>
        <v>0</v>
      </c>
      <c r="K203" s="15">
        <f t="shared" si="30"/>
        <v>46.793390000000002</v>
      </c>
      <c r="L203" s="14">
        <f t="shared" si="31"/>
        <v>0</v>
      </c>
      <c r="M203" s="14">
        <f t="shared" si="32"/>
        <v>45.760549999999995</v>
      </c>
      <c r="N203" s="14">
        <f t="shared" si="33"/>
        <v>0</v>
      </c>
      <c r="O203" s="15">
        <f t="shared" si="34"/>
        <v>45.760549999999995</v>
      </c>
      <c r="P203" s="14">
        <f t="shared" si="35"/>
        <v>0</v>
      </c>
      <c r="Q203" s="14">
        <f t="shared" si="36"/>
        <v>44.893810000000002</v>
      </c>
      <c r="R203" s="14">
        <f t="shared" si="37"/>
        <v>0</v>
      </c>
      <c r="S203" s="15">
        <f t="shared" si="38"/>
        <v>44.893810000000002</v>
      </c>
    </row>
    <row r="204" spans="1:25" ht="15.75">
      <c r="A204" s="56">
        <v>198</v>
      </c>
      <c r="B204" s="16"/>
      <c r="C204" s="9" t="s">
        <v>148</v>
      </c>
      <c r="D204" s="10">
        <v>10.1</v>
      </c>
      <c r="E204" s="11">
        <v>4.2</v>
      </c>
      <c r="F204" s="12"/>
      <c r="G204" s="12">
        <f t="shared" si="39"/>
        <v>14.3</v>
      </c>
      <c r="H204" s="13">
        <f t="shared" si="27"/>
        <v>28.894079999999995</v>
      </c>
      <c r="I204" s="14">
        <f t="shared" si="28"/>
        <v>13.01538</v>
      </c>
      <c r="J204" s="14">
        <f t="shared" si="29"/>
        <v>0</v>
      </c>
      <c r="K204" s="15">
        <f t="shared" si="30"/>
        <v>41.909459999999996</v>
      </c>
      <c r="L204" s="14">
        <f t="shared" si="31"/>
        <v>28.253740000000001</v>
      </c>
      <c r="M204" s="14">
        <f t="shared" si="32"/>
        <v>12.728100000000001</v>
      </c>
      <c r="N204" s="14">
        <f t="shared" si="33"/>
        <v>0</v>
      </c>
      <c r="O204" s="15">
        <f t="shared" si="34"/>
        <v>40.981840000000005</v>
      </c>
      <c r="P204" s="14">
        <f t="shared" si="35"/>
        <v>26.28323</v>
      </c>
      <c r="Q204" s="14">
        <f t="shared" si="36"/>
        <v>12.487020000000001</v>
      </c>
      <c r="R204" s="14">
        <f t="shared" si="37"/>
        <v>0</v>
      </c>
      <c r="S204" s="15">
        <f t="shared" si="38"/>
        <v>38.770250000000004</v>
      </c>
    </row>
    <row r="205" spans="1:25" ht="15.75">
      <c r="A205" s="56">
        <v>199</v>
      </c>
      <c r="B205" s="16" t="s">
        <v>42</v>
      </c>
      <c r="C205" s="9" t="s">
        <v>149</v>
      </c>
      <c r="D205" s="10">
        <v>21</v>
      </c>
      <c r="E205" s="11"/>
      <c r="F205" s="12"/>
      <c r="G205" s="12">
        <f t="shared" si="39"/>
        <v>21</v>
      </c>
      <c r="H205" s="13">
        <f t="shared" ref="H205:H268" si="42">D205*2.8608</f>
        <v>60.076799999999999</v>
      </c>
      <c r="I205" s="14">
        <f t="shared" ref="I205:I268" si="43">E205*3.0989</f>
        <v>0</v>
      </c>
      <c r="J205" s="14">
        <f t="shared" ref="J205:J268" si="44">F205*2.7374</f>
        <v>0</v>
      </c>
      <c r="K205" s="15">
        <f t="shared" ref="K205:K268" si="45">H205+I205+J205</f>
        <v>60.076799999999999</v>
      </c>
      <c r="L205" s="14">
        <f t="shared" ref="L205:L268" si="46">D205*2.7974</f>
        <v>58.745400000000004</v>
      </c>
      <c r="M205" s="14">
        <f t="shared" ref="M205:M268" si="47">E205*3.0305</f>
        <v>0</v>
      </c>
      <c r="N205" s="14">
        <f t="shared" ref="N205:N268" si="48">F205*2.6809</f>
        <v>0</v>
      </c>
      <c r="O205" s="15">
        <f t="shared" ref="O205:O268" si="49">L205+M205+N205</f>
        <v>58.745400000000004</v>
      </c>
      <c r="P205" s="14">
        <f t="shared" ref="P205:P268" si="50">D205*2.6023</f>
        <v>54.648299999999999</v>
      </c>
      <c r="Q205" s="14">
        <f t="shared" ref="Q205:Q268" si="51">E205*2.9731</f>
        <v>0</v>
      </c>
      <c r="R205" s="14">
        <f t="shared" ref="R205:R268" si="52">F205*2.5375</f>
        <v>0</v>
      </c>
      <c r="S205" s="15">
        <f t="shared" ref="S205:S268" si="53">P205+Q205+R205</f>
        <v>54.648299999999999</v>
      </c>
    </row>
    <row r="206" spans="1:25" ht="15.75">
      <c r="A206" s="56">
        <v>200</v>
      </c>
      <c r="B206" s="16" t="s">
        <v>42</v>
      </c>
      <c r="C206" s="9" t="s">
        <v>73</v>
      </c>
      <c r="D206" s="10"/>
      <c r="E206" s="11"/>
      <c r="F206" s="12">
        <v>98</v>
      </c>
      <c r="G206" s="12">
        <f t="shared" si="39"/>
        <v>98</v>
      </c>
      <c r="H206" s="13">
        <f t="shared" si="42"/>
        <v>0</v>
      </c>
      <c r="I206" s="14">
        <f t="shared" si="43"/>
        <v>0</v>
      </c>
      <c r="J206" s="14">
        <f t="shared" si="44"/>
        <v>268.26519999999999</v>
      </c>
      <c r="K206" s="15">
        <f t="shared" si="45"/>
        <v>268.26519999999999</v>
      </c>
      <c r="L206" s="14">
        <f t="shared" si="46"/>
        <v>0</v>
      </c>
      <c r="M206" s="14">
        <f t="shared" si="47"/>
        <v>0</v>
      </c>
      <c r="N206" s="14">
        <f t="shared" si="48"/>
        <v>262.72819999999996</v>
      </c>
      <c r="O206" s="15">
        <f t="shared" si="49"/>
        <v>262.72819999999996</v>
      </c>
      <c r="P206" s="14">
        <f t="shared" si="50"/>
        <v>0</v>
      </c>
      <c r="Q206" s="14">
        <f t="shared" si="51"/>
        <v>0</v>
      </c>
      <c r="R206" s="14">
        <f t="shared" si="52"/>
        <v>248.67500000000001</v>
      </c>
      <c r="S206" s="15">
        <f t="shared" si="53"/>
        <v>248.67500000000001</v>
      </c>
    </row>
    <row r="207" spans="1:25" ht="15.75">
      <c r="A207" s="56">
        <v>201</v>
      </c>
      <c r="B207" s="16" t="s">
        <v>42</v>
      </c>
      <c r="C207" s="9" t="s">
        <v>20</v>
      </c>
      <c r="D207" s="10"/>
      <c r="E207" s="11"/>
      <c r="F207" s="12">
        <v>54</v>
      </c>
      <c r="G207" s="12">
        <f t="shared" si="39"/>
        <v>54</v>
      </c>
      <c r="H207" s="13">
        <f t="shared" si="42"/>
        <v>0</v>
      </c>
      <c r="I207" s="14">
        <f t="shared" si="43"/>
        <v>0</v>
      </c>
      <c r="J207" s="14">
        <f t="shared" si="44"/>
        <v>147.81960000000001</v>
      </c>
      <c r="K207" s="15">
        <f t="shared" si="45"/>
        <v>147.81960000000001</v>
      </c>
      <c r="L207" s="14">
        <f t="shared" si="46"/>
        <v>0</v>
      </c>
      <c r="M207" s="14">
        <f t="shared" si="47"/>
        <v>0</v>
      </c>
      <c r="N207" s="14">
        <f t="shared" si="48"/>
        <v>144.76859999999999</v>
      </c>
      <c r="O207" s="15">
        <f t="shared" si="49"/>
        <v>144.76859999999999</v>
      </c>
      <c r="P207" s="14">
        <f t="shared" si="50"/>
        <v>0</v>
      </c>
      <c r="Q207" s="14">
        <f t="shared" si="51"/>
        <v>0</v>
      </c>
      <c r="R207" s="14">
        <f t="shared" si="52"/>
        <v>137.02500000000001</v>
      </c>
      <c r="S207" s="15">
        <f t="shared" si="53"/>
        <v>137.02500000000001</v>
      </c>
    </row>
    <row r="208" spans="1:25" ht="15.75">
      <c r="A208" s="56">
        <v>202</v>
      </c>
      <c r="B208" s="16" t="s">
        <v>42</v>
      </c>
      <c r="C208" s="9" t="s">
        <v>134</v>
      </c>
      <c r="D208" s="10">
        <v>51</v>
      </c>
      <c r="E208" s="11"/>
      <c r="F208" s="12"/>
      <c r="G208" s="12">
        <f t="shared" si="39"/>
        <v>51</v>
      </c>
      <c r="H208" s="13">
        <f t="shared" si="42"/>
        <v>145.90079999999998</v>
      </c>
      <c r="I208" s="14">
        <f t="shared" si="43"/>
        <v>0</v>
      </c>
      <c r="J208" s="14">
        <f t="shared" si="44"/>
        <v>0</v>
      </c>
      <c r="K208" s="15">
        <f t="shared" si="45"/>
        <v>145.90079999999998</v>
      </c>
      <c r="L208" s="14">
        <f t="shared" si="46"/>
        <v>142.66740000000001</v>
      </c>
      <c r="M208" s="14">
        <f t="shared" si="47"/>
        <v>0</v>
      </c>
      <c r="N208" s="14">
        <f t="shared" si="48"/>
        <v>0</v>
      </c>
      <c r="O208" s="15">
        <f t="shared" si="49"/>
        <v>142.66740000000001</v>
      </c>
      <c r="P208" s="14">
        <f t="shared" si="50"/>
        <v>132.71729999999999</v>
      </c>
      <c r="Q208" s="14">
        <f t="shared" si="51"/>
        <v>0</v>
      </c>
      <c r="R208" s="14">
        <f t="shared" si="52"/>
        <v>0</v>
      </c>
      <c r="S208" s="15">
        <f t="shared" si="53"/>
        <v>132.71729999999999</v>
      </c>
    </row>
    <row r="209" spans="1:19" ht="15.75">
      <c r="A209" s="56">
        <v>203</v>
      </c>
      <c r="B209" s="16" t="s">
        <v>42</v>
      </c>
      <c r="C209" s="9" t="s">
        <v>150</v>
      </c>
      <c r="D209" s="10">
        <v>9</v>
      </c>
      <c r="E209" s="11"/>
      <c r="F209" s="12"/>
      <c r="G209" s="12">
        <f t="shared" si="39"/>
        <v>9</v>
      </c>
      <c r="H209" s="13">
        <f t="shared" si="42"/>
        <v>25.747199999999999</v>
      </c>
      <c r="I209" s="14">
        <f t="shared" si="43"/>
        <v>0</v>
      </c>
      <c r="J209" s="14">
        <f t="shared" si="44"/>
        <v>0</v>
      </c>
      <c r="K209" s="15">
        <f t="shared" si="45"/>
        <v>25.747199999999999</v>
      </c>
      <c r="L209" s="14">
        <f t="shared" si="46"/>
        <v>25.176600000000001</v>
      </c>
      <c r="M209" s="14">
        <f t="shared" si="47"/>
        <v>0</v>
      </c>
      <c r="N209" s="14">
        <f t="shared" si="48"/>
        <v>0</v>
      </c>
      <c r="O209" s="15">
        <f t="shared" si="49"/>
        <v>25.176600000000001</v>
      </c>
      <c r="P209" s="14">
        <f t="shared" si="50"/>
        <v>23.4207</v>
      </c>
      <c r="Q209" s="14">
        <f t="shared" si="51"/>
        <v>0</v>
      </c>
      <c r="R209" s="14">
        <f t="shared" si="52"/>
        <v>0</v>
      </c>
      <c r="S209" s="15">
        <f t="shared" si="53"/>
        <v>23.4207</v>
      </c>
    </row>
    <row r="210" spans="1:19" ht="22.5">
      <c r="A210" s="56">
        <v>204</v>
      </c>
      <c r="B210" s="16" t="s">
        <v>42</v>
      </c>
      <c r="C210" s="9" t="s">
        <v>118</v>
      </c>
      <c r="D210" s="10"/>
      <c r="E210" s="11"/>
      <c r="F210" s="12">
        <v>164</v>
      </c>
      <c r="G210" s="12">
        <f t="shared" si="39"/>
        <v>164</v>
      </c>
      <c r="H210" s="13">
        <f t="shared" si="42"/>
        <v>0</v>
      </c>
      <c r="I210" s="14">
        <f t="shared" si="43"/>
        <v>0</v>
      </c>
      <c r="J210" s="14">
        <f t="shared" si="44"/>
        <v>448.93360000000001</v>
      </c>
      <c r="K210" s="15">
        <f t="shared" si="45"/>
        <v>448.93360000000001</v>
      </c>
      <c r="L210" s="14">
        <f t="shared" si="46"/>
        <v>0</v>
      </c>
      <c r="M210" s="14">
        <f t="shared" si="47"/>
        <v>0</v>
      </c>
      <c r="N210" s="14">
        <f t="shared" si="48"/>
        <v>439.66759999999999</v>
      </c>
      <c r="O210" s="15">
        <f t="shared" si="49"/>
        <v>439.66759999999999</v>
      </c>
      <c r="P210" s="14">
        <f t="shared" si="50"/>
        <v>0</v>
      </c>
      <c r="Q210" s="14">
        <f t="shared" si="51"/>
        <v>0</v>
      </c>
      <c r="R210" s="14">
        <f t="shared" si="52"/>
        <v>416.15000000000003</v>
      </c>
      <c r="S210" s="15">
        <f t="shared" si="53"/>
        <v>416.15000000000003</v>
      </c>
    </row>
    <row r="211" spans="1:19" ht="15.75">
      <c r="A211" s="56">
        <v>205</v>
      </c>
      <c r="B211" s="29" t="s">
        <v>42</v>
      </c>
      <c r="C211" s="23" t="s">
        <v>119</v>
      </c>
      <c r="D211" s="24"/>
      <c r="E211" s="25"/>
      <c r="F211" s="26">
        <v>80</v>
      </c>
      <c r="G211" s="26">
        <f t="shared" si="39"/>
        <v>80</v>
      </c>
      <c r="H211" s="13">
        <f t="shared" si="42"/>
        <v>0</v>
      </c>
      <c r="I211" s="14">
        <f t="shared" si="43"/>
        <v>0</v>
      </c>
      <c r="J211" s="14">
        <f t="shared" si="44"/>
        <v>218.99200000000002</v>
      </c>
      <c r="K211" s="15">
        <f t="shared" si="45"/>
        <v>218.99200000000002</v>
      </c>
      <c r="L211" s="14">
        <f t="shared" si="46"/>
        <v>0</v>
      </c>
      <c r="M211" s="14">
        <f t="shared" si="47"/>
        <v>0</v>
      </c>
      <c r="N211" s="14">
        <f t="shared" si="48"/>
        <v>214.47199999999998</v>
      </c>
      <c r="O211" s="15">
        <f t="shared" si="49"/>
        <v>214.47199999999998</v>
      </c>
      <c r="P211" s="14">
        <f t="shared" si="50"/>
        <v>0</v>
      </c>
      <c r="Q211" s="14">
        <f t="shared" si="51"/>
        <v>0</v>
      </c>
      <c r="R211" s="14">
        <f t="shared" si="52"/>
        <v>203</v>
      </c>
      <c r="S211" s="15">
        <f t="shared" si="53"/>
        <v>203</v>
      </c>
    </row>
    <row r="212" spans="1:19" ht="15.75">
      <c r="A212" s="56">
        <v>206</v>
      </c>
      <c r="B212" s="29" t="s">
        <v>42</v>
      </c>
      <c r="C212" s="30" t="s">
        <v>55</v>
      </c>
      <c r="D212" s="24"/>
      <c r="E212" s="25"/>
      <c r="F212" s="26">
        <v>114</v>
      </c>
      <c r="G212" s="26">
        <f t="shared" si="39"/>
        <v>114</v>
      </c>
      <c r="H212" s="13">
        <f t="shared" si="42"/>
        <v>0</v>
      </c>
      <c r="I212" s="14">
        <f t="shared" si="43"/>
        <v>0</v>
      </c>
      <c r="J212" s="14">
        <f t="shared" si="44"/>
        <v>312.06360000000001</v>
      </c>
      <c r="K212" s="15">
        <f t="shared" si="45"/>
        <v>312.06360000000001</v>
      </c>
      <c r="L212" s="14">
        <f t="shared" si="46"/>
        <v>0</v>
      </c>
      <c r="M212" s="14">
        <f t="shared" si="47"/>
        <v>0</v>
      </c>
      <c r="N212" s="14">
        <f t="shared" si="48"/>
        <v>305.62259999999998</v>
      </c>
      <c r="O212" s="15">
        <f t="shared" si="49"/>
        <v>305.62259999999998</v>
      </c>
      <c r="P212" s="14">
        <f t="shared" si="50"/>
        <v>0</v>
      </c>
      <c r="Q212" s="14">
        <f t="shared" si="51"/>
        <v>0</v>
      </c>
      <c r="R212" s="14">
        <f t="shared" si="52"/>
        <v>289.27500000000003</v>
      </c>
      <c r="S212" s="15">
        <f t="shared" si="53"/>
        <v>289.27500000000003</v>
      </c>
    </row>
    <row r="213" spans="1:19" ht="15.75">
      <c r="A213" s="56">
        <v>207</v>
      </c>
      <c r="B213" s="16" t="s">
        <v>42</v>
      </c>
      <c r="C213" s="9" t="s">
        <v>40</v>
      </c>
      <c r="D213" s="10"/>
      <c r="E213" s="11"/>
      <c r="F213" s="12">
        <v>65</v>
      </c>
      <c r="G213" s="12">
        <f t="shared" si="39"/>
        <v>65</v>
      </c>
      <c r="H213" s="13">
        <f t="shared" si="42"/>
        <v>0</v>
      </c>
      <c r="I213" s="14">
        <f t="shared" si="43"/>
        <v>0</v>
      </c>
      <c r="J213" s="14">
        <f t="shared" si="44"/>
        <v>177.93100000000001</v>
      </c>
      <c r="K213" s="15">
        <f t="shared" si="45"/>
        <v>177.93100000000001</v>
      </c>
      <c r="L213" s="14">
        <f t="shared" si="46"/>
        <v>0</v>
      </c>
      <c r="M213" s="14">
        <f t="shared" si="47"/>
        <v>0</v>
      </c>
      <c r="N213" s="14">
        <f t="shared" si="48"/>
        <v>174.2585</v>
      </c>
      <c r="O213" s="15">
        <f t="shared" si="49"/>
        <v>174.2585</v>
      </c>
      <c r="P213" s="14">
        <f t="shared" si="50"/>
        <v>0</v>
      </c>
      <c r="Q213" s="14">
        <f t="shared" si="51"/>
        <v>0</v>
      </c>
      <c r="R213" s="14">
        <f t="shared" si="52"/>
        <v>164.9375</v>
      </c>
      <c r="S213" s="15">
        <f t="shared" si="53"/>
        <v>164.9375</v>
      </c>
    </row>
    <row r="214" spans="1:19" ht="15.75">
      <c r="A214" s="56">
        <v>208</v>
      </c>
      <c r="B214" s="16" t="s">
        <v>42</v>
      </c>
      <c r="C214" s="9" t="s">
        <v>37</v>
      </c>
      <c r="D214" s="10"/>
      <c r="E214" s="11"/>
      <c r="F214" s="12">
        <v>20</v>
      </c>
      <c r="G214" s="12">
        <f t="shared" si="39"/>
        <v>20</v>
      </c>
      <c r="H214" s="13">
        <f t="shared" si="42"/>
        <v>0</v>
      </c>
      <c r="I214" s="14">
        <f t="shared" si="43"/>
        <v>0</v>
      </c>
      <c r="J214" s="14">
        <f t="shared" si="44"/>
        <v>54.748000000000005</v>
      </c>
      <c r="K214" s="15">
        <f t="shared" si="45"/>
        <v>54.748000000000005</v>
      </c>
      <c r="L214" s="14">
        <f t="shared" si="46"/>
        <v>0</v>
      </c>
      <c r="M214" s="14">
        <f t="shared" si="47"/>
        <v>0</v>
      </c>
      <c r="N214" s="14">
        <f t="shared" si="48"/>
        <v>53.617999999999995</v>
      </c>
      <c r="O214" s="15">
        <f t="shared" si="49"/>
        <v>53.617999999999995</v>
      </c>
      <c r="P214" s="14">
        <f t="shared" si="50"/>
        <v>0</v>
      </c>
      <c r="Q214" s="14">
        <f t="shared" si="51"/>
        <v>0</v>
      </c>
      <c r="R214" s="14">
        <f t="shared" si="52"/>
        <v>50.75</v>
      </c>
      <c r="S214" s="15">
        <f t="shared" si="53"/>
        <v>50.75</v>
      </c>
    </row>
    <row r="215" spans="1:19" ht="15.75">
      <c r="A215" s="56">
        <v>209</v>
      </c>
      <c r="B215" s="16" t="s">
        <v>42</v>
      </c>
      <c r="C215" s="9" t="s">
        <v>32</v>
      </c>
      <c r="D215" s="10"/>
      <c r="E215" s="11"/>
      <c r="F215" s="12">
        <v>75</v>
      </c>
      <c r="G215" s="12">
        <f t="shared" si="39"/>
        <v>75</v>
      </c>
      <c r="H215" s="13">
        <f t="shared" si="42"/>
        <v>0</v>
      </c>
      <c r="I215" s="14">
        <f t="shared" si="43"/>
        <v>0</v>
      </c>
      <c r="J215" s="14">
        <f t="shared" si="44"/>
        <v>205.30500000000001</v>
      </c>
      <c r="K215" s="15">
        <f t="shared" si="45"/>
        <v>205.30500000000001</v>
      </c>
      <c r="L215" s="14">
        <f t="shared" si="46"/>
        <v>0</v>
      </c>
      <c r="M215" s="14">
        <f t="shared" si="47"/>
        <v>0</v>
      </c>
      <c r="N215" s="14">
        <f t="shared" si="48"/>
        <v>201.0675</v>
      </c>
      <c r="O215" s="15">
        <f t="shared" si="49"/>
        <v>201.0675</v>
      </c>
      <c r="P215" s="14">
        <f t="shared" si="50"/>
        <v>0</v>
      </c>
      <c r="Q215" s="14">
        <f t="shared" si="51"/>
        <v>0</v>
      </c>
      <c r="R215" s="14">
        <f t="shared" si="52"/>
        <v>190.3125</v>
      </c>
      <c r="S215" s="15">
        <f t="shared" si="53"/>
        <v>190.3125</v>
      </c>
    </row>
    <row r="216" spans="1:19" ht="15.75">
      <c r="A216" s="56">
        <v>210</v>
      </c>
      <c r="B216" s="16" t="s">
        <v>42</v>
      </c>
      <c r="C216" s="9" t="s">
        <v>49</v>
      </c>
      <c r="D216" s="10">
        <v>10.5</v>
      </c>
      <c r="E216" s="11"/>
      <c r="F216" s="12"/>
      <c r="G216" s="12">
        <f t="shared" si="39"/>
        <v>10.5</v>
      </c>
      <c r="H216" s="13">
        <f t="shared" si="42"/>
        <v>30.038399999999999</v>
      </c>
      <c r="I216" s="14">
        <f t="shared" si="43"/>
        <v>0</v>
      </c>
      <c r="J216" s="14">
        <f t="shared" si="44"/>
        <v>0</v>
      </c>
      <c r="K216" s="15">
        <f t="shared" si="45"/>
        <v>30.038399999999999</v>
      </c>
      <c r="L216" s="14">
        <f t="shared" si="46"/>
        <v>29.372700000000002</v>
      </c>
      <c r="M216" s="14">
        <f t="shared" si="47"/>
        <v>0</v>
      </c>
      <c r="N216" s="14">
        <f t="shared" si="48"/>
        <v>0</v>
      </c>
      <c r="O216" s="15">
        <f t="shared" si="49"/>
        <v>29.372700000000002</v>
      </c>
      <c r="P216" s="14">
        <f t="shared" si="50"/>
        <v>27.324149999999999</v>
      </c>
      <c r="Q216" s="14">
        <f t="shared" si="51"/>
        <v>0</v>
      </c>
      <c r="R216" s="14">
        <f t="shared" si="52"/>
        <v>0</v>
      </c>
      <c r="S216" s="15">
        <f t="shared" si="53"/>
        <v>27.324149999999999</v>
      </c>
    </row>
    <row r="217" spans="1:19" ht="15.75">
      <c r="A217" s="56">
        <v>211</v>
      </c>
      <c r="B217" s="16" t="s">
        <v>42</v>
      </c>
      <c r="C217" s="9" t="s">
        <v>151</v>
      </c>
      <c r="D217" s="10">
        <v>19.7</v>
      </c>
      <c r="E217" s="11"/>
      <c r="F217" s="12"/>
      <c r="G217" s="12">
        <f t="shared" si="39"/>
        <v>19.7</v>
      </c>
      <c r="H217" s="13">
        <f t="shared" si="42"/>
        <v>56.357759999999992</v>
      </c>
      <c r="I217" s="14">
        <f t="shared" si="43"/>
        <v>0</v>
      </c>
      <c r="J217" s="14">
        <f t="shared" si="44"/>
        <v>0</v>
      </c>
      <c r="K217" s="15">
        <f t="shared" si="45"/>
        <v>56.357759999999992</v>
      </c>
      <c r="L217" s="14">
        <f t="shared" si="46"/>
        <v>55.108780000000003</v>
      </c>
      <c r="M217" s="14">
        <f t="shared" si="47"/>
        <v>0</v>
      </c>
      <c r="N217" s="14">
        <f t="shared" si="48"/>
        <v>0</v>
      </c>
      <c r="O217" s="15">
        <f t="shared" si="49"/>
        <v>55.108780000000003</v>
      </c>
      <c r="P217" s="14">
        <f t="shared" si="50"/>
        <v>51.265309999999999</v>
      </c>
      <c r="Q217" s="14">
        <f t="shared" si="51"/>
        <v>0</v>
      </c>
      <c r="R217" s="14">
        <f t="shared" si="52"/>
        <v>0</v>
      </c>
      <c r="S217" s="15">
        <f t="shared" si="53"/>
        <v>51.265309999999999</v>
      </c>
    </row>
    <row r="218" spans="1:19" ht="15.75">
      <c r="A218" s="56">
        <v>212</v>
      </c>
      <c r="B218" s="16" t="s">
        <v>42</v>
      </c>
      <c r="C218" s="9" t="s">
        <v>152</v>
      </c>
      <c r="D218" s="10">
        <v>10</v>
      </c>
      <c r="E218" s="11"/>
      <c r="F218" s="12"/>
      <c r="G218" s="12">
        <f t="shared" si="39"/>
        <v>10</v>
      </c>
      <c r="H218" s="13">
        <f t="shared" si="42"/>
        <v>28.607999999999997</v>
      </c>
      <c r="I218" s="14">
        <f t="shared" si="43"/>
        <v>0</v>
      </c>
      <c r="J218" s="14">
        <f t="shared" si="44"/>
        <v>0</v>
      </c>
      <c r="K218" s="15">
        <f t="shared" si="45"/>
        <v>28.607999999999997</v>
      </c>
      <c r="L218" s="14">
        <f t="shared" si="46"/>
        <v>27.974</v>
      </c>
      <c r="M218" s="14">
        <f t="shared" si="47"/>
        <v>0</v>
      </c>
      <c r="N218" s="14">
        <f t="shared" si="48"/>
        <v>0</v>
      </c>
      <c r="O218" s="15">
        <f t="shared" si="49"/>
        <v>27.974</v>
      </c>
      <c r="P218" s="14">
        <f t="shared" si="50"/>
        <v>26.023</v>
      </c>
      <c r="Q218" s="14">
        <f t="shared" si="51"/>
        <v>0</v>
      </c>
      <c r="R218" s="14">
        <f t="shared" si="52"/>
        <v>0</v>
      </c>
      <c r="S218" s="15">
        <f t="shared" si="53"/>
        <v>26.023</v>
      </c>
    </row>
    <row r="219" spans="1:19" ht="15.75">
      <c r="A219" s="56">
        <v>213</v>
      </c>
      <c r="B219" s="31" t="s">
        <v>42</v>
      </c>
      <c r="C219" s="32" t="s">
        <v>153</v>
      </c>
      <c r="D219" s="33">
        <v>12.9</v>
      </c>
      <c r="E219" s="34">
        <v>3.1</v>
      </c>
      <c r="F219" s="35"/>
      <c r="G219" s="12">
        <f t="shared" si="39"/>
        <v>16</v>
      </c>
      <c r="H219" s="13">
        <f t="shared" si="42"/>
        <v>36.904319999999998</v>
      </c>
      <c r="I219" s="14">
        <f t="shared" si="43"/>
        <v>9.6065900000000006</v>
      </c>
      <c r="J219" s="14">
        <f t="shared" si="44"/>
        <v>0</v>
      </c>
      <c r="K219" s="15">
        <f t="shared" si="45"/>
        <v>46.510909999999996</v>
      </c>
      <c r="L219" s="14">
        <f t="shared" si="46"/>
        <v>36.086460000000002</v>
      </c>
      <c r="M219" s="14">
        <f t="shared" si="47"/>
        <v>9.3945500000000006</v>
      </c>
      <c r="N219" s="14">
        <f t="shared" si="48"/>
        <v>0</v>
      </c>
      <c r="O219" s="15">
        <f t="shared" si="49"/>
        <v>45.481010000000005</v>
      </c>
      <c r="P219" s="14">
        <f t="shared" si="50"/>
        <v>33.569670000000002</v>
      </c>
      <c r="Q219" s="14">
        <f t="shared" si="51"/>
        <v>9.2166100000000011</v>
      </c>
      <c r="R219" s="14">
        <f t="shared" si="52"/>
        <v>0</v>
      </c>
      <c r="S219" s="15">
        <f t="shared" si="53"/>
        <v>42.786280000000005</v>
      </c>
    </row>
    <row r="220" spans="1:19" ht="15.75">
      <c r="A220" s="56">
        <v>214</v>
      </c>
      <c r="B220" s="16" t="s">
        <v>42</v>
      </c>
      <c r="C220" s="9" t="s">
        <v>154</v>
      </c>
      <c r="D220" s="10">
        <v>8</v>
      </c>
      <c r="E220" s="11"/>
      <c r="F220" s="12"/>
      <c r="G220" s="12">
        <f t="shared" si="39"/>
        <v>8</v>
      </c>
      <c r="H220" s="13">
        <f t="shared" si="42"/>
        <v>22.886399999999998</v>
      </c>
      <c r="I220" s="14">
        <f t="shared" si="43"/>
        <v>0</v>
      </c>
      <c r="J220" s="14">
        <f t="shared" si="44"/>
        <v>0</v>
      </c>
      <c r="K220" s="15">
        <f t="shared" si="45"/>
        <v>22.886399999999998</v>
      </c>
      <c r="L220" s="14">
        <f t="shared" si="46"/>
        <v>22.379200000000001</v>
      </c>
      <c r="M220" s="14">
        <f t="shared" si="47"/>
        <v>0</v>
      </c>
      <c r="N220" s="14">
        <f t="shared" si="48"/>
        <v>0</v>
      </c>
      <c r="O220" s="15">
        <f t="shared" si="49"/>
        <v>22.379200000000001</v>
      </c>
      <c r="P220" s="14">
        <f t="shared" si="50"/>
        <v>20.8184</v>
      </c>
      <c r="Q220" s="14">
        <f t="shared" si="51"/>
        <v>0</v>
      </c>
      <c r="R220" s="14">
        <f t="shared" si="52"/>
        <v>0</v>
      </c>
      <c r="S220" s="15">
        <f t="shared" si="53"/>
        <v>20.8184</v>
      </c>
    </row>
    <row r="221" spans="1:19" ht="15.75">
      <c r="A221" s="56">
        <v>215</v>
      </c>
      <c r="B221" s="16" t="s">
        <v>42</v>
      </c>
      <c r="C221" s="9" t="s">
        <v>129</v>
      </c>
      <c r="D221" s="10"/>
      <c r="E221" s="11"/>
      <c r="F221" s="12">
        <v>135</v>
      </c>
      <c r="G221" s="12">
        <f t="shared" si="39"/>
        <v>135</v>
      </c>
      <c r="H221" s="13">
        <f t="shared" si="42"/>
        <v>0</v>
      </c>
      <c r="I221" s="14">
        <f t="shared" si="43"/>
        <v>0</v>
      </c>
      <c r="J221" s="14">
        <f t="shared" si="44"/>
        <v>369.54900000000004</v>
      </c>
      <c r="K221" s="15">
        <f t="shared" si="45"/>
        <v>369.54900000000004</v>
      </c>
      <c r="L221" s="14">
        <f t="shared" si="46"/>
        <v>0</v>
      </c>
      <c r="M221" s="14">
        <f t="shared" si="47"/>
        <v>0</v>
      </c>
      <c r="N221" s="14">
        <f t="shared" si="48"/>
        <v>361.92149999999998</v>
      </c>
      <c r="O221" s="15">
        <f t="shared" si="49"/>
        <v>361.92149999999998</v>
      </c>
      <c r="P221" s="14">
        <f t="shared" si="50"/>
        <v>0</v>
      </c>
      <c r="Q221" s="14">
        <f t="shared" si="51"/>
        <v>0</v>
      </c>
      <c r="R221" s="14">
        <f t="shared" si="52"/>
        <v>342.5625</v>
      </c>
      <c r="S221" s="15">
        <f t="shared" si="53"/>
        <v>342.5625</v>
      </c>
    </row>
    <row r="222" spans="1:19" ht="15.75">
      <c r="A222" s="56">
        <v>216</v>
      </c>
      <c r="B222" s="16" t="s">
        <v>42</v>
      </c>
      <c r="C222" s="9" t="s">
        <v>58</v>
      </c>
      <c r="D222" s="10"/>
      <c r="E222" s="11"/>
      <c r="F222" s="12">
        <v>18</v>
      </c>
      <c r="G222" s="12">
        <f t="shared" si="39"/>
        <v>18</v>
      </c>
      <c r="H222" s="13">
        <f t="shared" si="42"/>
        <v>0</v>
      </c>
      <c r="I222" s="14">
        <f t="shared" si="43"/>
        <v>0</v>
      </c>
      <c r="J222" s="14">
        <f t="shared" si="44"/>
        <v>49.273200000000003</v>
      </c>
      <c r="K222" s="15">
        <f t="shared" si="45"/>
        <v>49.273200000000003</v>
      </c>
      <c r="L222" s="14">
        <f t="shared" si="46"/>
        <v>0</v>
      </c>
      <c r="M222" s="14">
        <f t="shared" si="47"/>
        <v>0</v>
      </c>
      <c r="N222" s="14">
        <f t="shared" si="48"/>
        <v>48.2562</v>
      </c>
      <c r="O222" s="15">
        <f t="shared" si="49"/>
        <v>48.2562</v>
      </c>
      <c r="P222" s="14">
        <f t="shared" si="50"/>
        <v>0</v>
      </c>
      <c r="Q222" s="14">
        <f t="shared" si="51"/>
        <v>0</v>
      </c>
      <c r="R222" s="14">
        <f t="shared" si="52"/>
        <v>45.675000000000004</v>
      </c>
      <c r="S222" s="15">
        <f t="shared" si="53"/>
        <v>45.675000000000004</v>
      </c>
    </row>
    <row r="223" spans="1:19" ht="15.75">
      <c r="A223" s="56">
        <v>217</v>
      </c>
      <c r="B223" s="16"/>
      <c r="C223" s="9" t="s">
        <v>155</v>
      </c>
      <c r="D223" s="10">
        <v>12</v>
      </c>
      <c r="E223" s="11"/>
      <c r="F223" s="12"/>
      <c r="G223" s="12">
        <f t="shared" si="39"/>
        <v>12</v>
      </c>
      <c r="H223" s="13">
        <f t="shared" si="42"/>
        <v>34.329599999999999</v>
      </c>
      <c r="I223" s="14">
        <f t="shared" si="43"/>
        <v>0</v>
      </c>
      <c r="J223" s="14">
        <f t="shared" si="44"/>
        <v>0</v>
      </c>
      <c r="K223" s="15">
        <f t="shared" si="45"/>
        <v>34.329599999999999</v>
      </c>
      <c r="L223" s="14">
        <f t="shared" si="46"/>
        <v>33.568800000000003</v>
      </c>
      <c r="M223" s="14">
        <f t="shared" si="47"/>
        <v>0</v>
      </c>
      <c r="N223" s="14">
        <f t="shared" si="48"/>
        <v>0</v>
      </c>
      <c r="O223" s="15">
        <f t="shared" si="49"/>
        <v>33.568800000000003</v>
      </c>
      <c r="P223" s="14">
        <f t="shared" si="50"/>
        <v>31.227600000000002</v>
      </c>
      <c r="Q223" s="14">
        <f t="shared" si="51"/>
        <v>0</v>
      </c>
      <c r="R223" s="14">
        <f t="shared" si="52"/>
        <v>0</v>
      </c>
      <c r="S223" s="15">
        <f t="shared" si="53"/>
        <v>31.227600000000002</v>
      </c>
    </row>
    <row r="224" spans="1:19" ht="15.75">
      <c r="A224" s="56">
        <v>218</v>
      </c>
      <c r="B224" s="16"/>
      <c r="C224" s="9" t="s">
        <v>156</v>
      </c>
      <c r="D224" s="10"/>
      <c r="E224" s="11">
        <v>33</v>
      </c>
      <c r="F224" s="12"/>
      <c r="G224" s="12">
        <f t="shared" si="39"/>
        <v>33</v>
      </c>
      <c r="H224" s="13">
        <f t="shared" si="42"/>
        <v>0</v>
      </c>
      <c r="I224" s="14">
        <f t="shared" si="43"/>
        <v>102.2637</v>
      </c>
      <c r="J224" s="14">
        <f t="shared" si="44"/>
        <v>0</v>
      </c>
      <c r="K224" s="15">
        <f t="shared" si="45"/>
        <v>102.2637</v>
      </c>
      <c r="L224" s="14">
        <f t="shared" si="46"/>
        <v>0</v>
      </c>
      <c r="M224" s="14">
        <f t="shared" si="47"/>
        <v>100.0065</v>
      </c>
      <c r="N224" s="14">
        <f t="shared" si="48"/>
        <v>0</v>
      </c>
      <c r="O224" s="15">
        <f t="shared" si="49"/>
        <v>100.0065</v>
      </c>
      <c r="P224" s="14">
        <f t="shared" si="50"/>
        <v>0</v>
      </c>
      <c r="Q224" s="14">
        <f t="shared" si="51"/>
        <v>98.112300000000005</v>
      </c>
      <c r="R224" s="14">
        <f t="shared" si="52"/>
        <v>0</v>
      </c>
      <c r="S224" s="15">
        <f t="shared" si="53"/>
        <v>98.112300000000005</v>
      </c>
    </row>
    <row r="225" spans="1:19" ht="15.75">
      <c r="A225" s="56">
        <v>219</v>
      </c>
      <c r="B225" s="16"/>
      <c r="C225" s="9" t="s">
        <v>157</v>
      </c>
      <c r="D225" s="10"/>
      <c r="E225" s="11">
        <v>26</v>
      </c>
      <c r="F225" s="12"/>
      <c r="G225" s="12"/>
      <c r="H225" s="13">
        <f t="shared" si="42"/>
        <v>0</v>
      </c>
      <c r="I225" s="14">
        <f t="shared" si="43"/>
        <v>80.571399999999997</v>
      </c>
      <c r="J225" s="14">
        <f t="shared" si="44"/>
        <v>0</v>
      </c>
      <c r="K225" s="15">
        <f t="shared" si="45"/>
        <v>80.571399999999997</v>
      </c>
      <c r="L225" s="14">
        <f t="shared" si="46"/>
        <v>0</v>
      </c>
      <c r="M225" s="14">
        <f t="shared" si="47"/>
        <v>78.793000000000006</v>
      </c>
      <c r="N225" s="14">
        <f t="shared" si="48"/>
        <v>0</v>
      </c>
      <c r="O225" s="15">
        <f t="shared" si="49"/>
        <v>78.793000000000006</v>
      </c>
      <c r="P225" s="14">
        <f t="shared" si="50"/>
        <v>0</v>
      </c>
      <c r="Q225" s="14">
        <f t="shared" si="51"/>
        <v>77.300600000000003</v>
      </c>
      <c r="R225" s="14">
        <f t="shared" si="52"/>
        <v>0</v>
      </c>
      <c r="S225" s="15">
        <f t="shared" si="53"/>
        <v>77.300600000000003</v>
      </c>
    </row>
    <row r="226" spans="1:19" ht="15.75">
      <c r="A226" s="56">
        <v>220</v>
      </c>
      <c r="B226" s="16"/>
      <c r="C226" s="9" t="s">
        <v>158</v>
      </c>
      <c r="D226" s="10"/>
      <c r="E226" s="11">
        <v>33</v>
      </c>
      <c r="F226" s="12"/>
      <c r="G226" s="12"/>
      <c r="H226" s="13">
        <f t="shared" si="42"/>
        <v>0</v>
      </c>
      <c r="I226" s="14">
        <f t="shared" si="43"/>
        <v>102.2637</v>
      </c>
      <c r="J226" s="14">
        <f t="shared" si="44"/>
        <v>0</v>
      </c>
      <c r="K226" s="15">
        <f t="shared" si="45"/>
        <v>102.2637</v>
      </c>
      <c r="L226" s="14">
        <f t="shared" si="46"/>
        <v>0</v>
      </c>
      <c r="M226" s="14">
        <f t="shared" si="47"/>
        <v>100.0065</v>
      </c>
      <c r="N226" s="14">
        <f t="shared" si="48"/>
        <v>0</v>
      </c>
      <c r="O226" s="15">
        <f t="shared" si="49"/>
        <v>100.0065</v>
      </c>
      <c r="P226" s="14">
        <f t="shared" si="50"/>
        <v>0</v>
      </c>
      <c r="Q226" s="14">
        <f t="shared" si="51"/>
        <v>98.112300000000005</v>
      </c>
      <c r="R226" s="14">
        <f t="shared" si="52"/>
        <v>0</v>
      </c>
      <c r="S226" s="15">
        <f t="shared" si="53"/>
        <v>98.112300000000005</v>
      </c>
    </row>
    <row r="227" spans="1:19" ht="15.75">
      <c r="A227" s="56">
        <v>221</v>
      </c>
      <c r="B227" s="16"/>
      <c r="C227" s="9" t="s">
        <v>159</v>
      </c>
      <c r="D227" s="10"/>
      <c r="E227" s="11">
        <v>33</v>
      </c>
      <c r="F227" s="12"/>
      <c r="G227" s="12"/>
      <c r="H227" s="13">
        <f t="shared" si="42"/>
        <v>0</v>
      </c>
      <c r="I227" s="14">
        <f t="shared" si="43"/>
        <v>102.2637</v>
      </c>
      <c r="J227" s="14">
        <f t="shared" si="44"/>
        <v>0</v>
      </c>
      <c r="K227" s="15">
        <f t="shared" si="45"/>
        <v>102.2637</v>
      </c>
      <c r="L227" s="14">
        <f t="shared" si="46"/>
        <v>0</v>
      </c>
      <c r="M227" s="14">
        <f t="shared" si="47"/>
        <v>100.0065</v>
      </c>
      <c r="N227" s="14">
        <f t="shared" si="48"/>
        <v>0</v>
      </c>
      <c r="O227" s="15">
        <f t="shared" si="49"/>
        <v>100.0065</v>
      </c>
      <c r="P227" s="14">
        <f t="shared" si="50"/>
        <v>0</v>
      </c>
      <c r="Q227" s="14">
        <f t="shared" si="51"/>
        <v>98.112300000000005</v>
      </c>
      <c r="R227" s="14">
        <f t="shared" si="52"/>
        <v>0</v>
      </c>
      <c r="S227" s="15">
        <f t="shared" si="53"/>
        <v>98.112300000000005</v>
      </c>
    </row>
    <row r="228" spans="1:19" ht="15.75">
      <c r="A228" s="56">
        <v>222</v>
      </c>
      <c r="B228" s="16"/>
      <c r="C228" s="9" t="s">
        <v>160</v>
      </c>
      <c r="D228" s="10">
        <v>10</v>
      </c>
      <c r="E228" s="11"/>
      <c r="F228" s="12"/>
      <c r="G228" s="12">
        <f t="shared" ref="G228:G235" si="54">SUM(D228:F228)</f>
        <v>10</v>
      </c>
      <c r="H228" s="13">
        <f t="shared" si="42"/>
        <v>28.607999999999997</v>
      </c>
      <c r="I228" s="14">
        <f t="shared" si="43"/>
        <v>0</v>
      </c>
      <c r="J228" s="14">
        <f t="shared" si="44"/>
        <v>0</v>
      </c>
      <c r="K228" s="15">
        <f t="shared" si="45"/>
        <v>28.607999999999997</v>
      </c>
      <c r="L228" s="14">
        <f t="shared" si="46"/>
        <v>27.974</v>
      </c>
      <c r="M228" s="14">
        <f t="shared" si="47"/>
        <v>0</v>
      </c>
      <c r="N228" s="14">
        <f t="shared" si="48"/>
        <v>0</v>
      </c>
      <c r="O228" s="15">
        <f t="shared" si="49"/>
        <v>27.974</v>
      </c>
      <c r="P228" s="14">
        <f t="shared" si="50"/>
        <v>26.023</v>
      </c>
      <c r="Q228" s="14">
        <f t="shared" si="51"/>
        <v>0</v>
      </c>
      <c r="R228" s="14">
        <f t="shared" si="52"/>
        <v>0</v>
      </c>
      <c r="S228" s="15">
        <f t="shared" si="53"/>
        <v>26.023</v>
      </c>
    </row>
    <row r="229" spans="1:19" ht="23.25" customHeight="1">
      <c r="A229" s="56">
        <v>223</v>
      </c>
      <c r="B229" s="20" t="s">
        <v>19</v>
      </c>
      <c r="C229" s="9" t="s">
        <v>134</v>
      </c>
      <c r="D229" s="10">
        <v>32</v>
      </c>
      <c r="E229" s="11"/>
      <c r="F229" s="12"/>
      <c r="G229" s="12">
        <f t="shared" si="54"/>
        <v>32</v>
      </c>
      <c r="H229" s="13">
        <f t="shared" si="42"/>
        <v>91.545599999999993</v>
      </c>
      <c r="I229" s="14">
        <f t="shared" si="43"/>
        <v>0</v>
      </c>
      <c r="J229" s="14">
        <f t="shared" si="44"/>
        <v>0</v>
      </c>
      <c r="K229" s="15">
        <f t="shared" si="45"/>
        <v>91.545599999999993</v>
      </c>
      <c r="L229" s="14">
        <f t="shared" si="46"/>
        <v>89.516800000000003</v>
      </c>
      <c r="M229" s="14">
        <f t="shared" si="47"/>
        <v>0</v>
      </c>
      <c r="N229" s="14">
        <f t="shared" si="48"/>
        <v>0</v>
      </c>
      <c r="O229" s="15">
        <f t="shared" si="49"/>
        <v>89.516800000000003</v>
      </c>
      <c r="P229" s="14">
        <f t="shared" si="50"/>
        <v>83.273600000000002</v>
      </c>
      <c r="Q229" s="14">
        <f t="shared" si="51"/>
        <v>0</v>
      </c>
      <c r="R229" s="14">
        <f t="shared" si="52"/>
        <v>0</v>
      </c>
      <c r="S229" s="15">
        <f t="shared" si="53"/>
        <v>83.273600000000002</v>
      </c>
    </row>
    <row r="230" spans="1:19" ht="15.75">
      <c r="A230" s="56">
        <v>224</v>
      </c>
      <c r="B230" s="16" t="s">
        <v>42</v>
      </c>
      <c r="C230" s="9" t="s">
        <v>161</v>
      </c>
      <c r="D230" s="10">
        <v>16</v>
      </c>
      <c r="E230" s="11"/>
      <c r="F230" s="12"/>
      <c r="G230" s="12">
        <f t="shared" si="54"/>
        <v>16</v>
      </c>
      <c r="H230" s="13">
        <f t="shared" si="42"/>
        <v>45.772799999999997</v>
      </c>
      <c r="I230" s="14">
        <f t="shared" si="43"/>
        <v>0</v>
      </c>
      <c r="J230" s="14">
        <f t="shared" si="44"/>
        <v>0</v>
      </c>
      <c r="K230" s="15">
        <f t="shared" si="45"/>
        <v>45.772799999999997</v>
      </c>
      <c r="L230" s="14">
        <f t="shared" si="46"/>
        <v>44.758400000000002</v>
      </c>
      <c r="M230" s="14">
        <f t="shared" si="47"/>
        <v>0</v>
      </c>
      <c r="N230" s="14">
        <f t="shared" si="48"/>
        <v>0</v>
      </c>
      <c r="O230" s="15">
        <f t="shared" si="49"/>
        <v>44.758400000000002</v>
      </c>
      <c r="P230" s="14">
        <f t="shared" si="50"/>
        <v>41.636800000000001</v>
      </c>
      <c r="Q230" s="14">
        <f t="shared" si="51"/>
        <v>0</v>
      </c>
      <c r="R230" s="14">
        <f t="shared" si="52"/>
        <v>0</v>
      </c>
      <c r="S230" s="15">
        <f t="shared" si="53"/>
        <v>41.636800000000001</v>
      </c>
    </row>
    <row r="231" spans="1:19" ht="15.75">
      <c r="A231" s="56">
        <v>225</v>
      </c>
      <c r="B231" s="16" t="s">
        <v>42</v>
      </c>
      <c r="C231" s="9" t="s">
        <v>162</v>
      </c>
      <c r="D231" s="10">
        <v>30</v>
      </c>
      <c r="E231" s="11"/>
      <c r="F231" s="12"/>
      <c r="G231" s="12">
        <f t="shared" si="54"/>
        <v>30</v>
      </c>
      <c r="H231" s="13">
        <f t="shared" si="42"/>
        <v>85.823999999999998</v>
      </c>
      <c r="I231" s="14">
        <f t="shared" si="43"/>
        <v>0</v>
      </c>
      <c r="J231" s="14">
        <f t="shared" si="44"/>
        <v>0</v>
      </c>
      <c r="K231" s="15">
        <f t="shared" si="45"/>
        <v>85.823999999999998</v>
      </c>
      <c r="L231" s="14">
        <f t="shared" si="46"/>
        <v>83.921999999999997</v>
      </c>
      <c r="M231" s="14">
        <f t="shared" si="47"/>
        <v>0</v>
      </c>
      <c r="N231" s="14">
        <f t="shared" si="48"/>
        <v>0</v>
      </c>
      <c r="O231" s="15">
        <f t="shared" si="49"/>
        <v>83.921999999999997</v>
      </c>
      <c r="P231" s="14">
        <f t="shared" si="50"/>
        <v>78.069000000000003</v>
      </c>
      <c r="Q231" s="14">
        <f t="shared" si="51"/>
        <v>0</v>
      </c>
      <c r="R231" s="14">
        <f t="shared" si="52"/>
        <v>0</v>
      </c>
      <c r="S231" s="15">
        <f t="shared" si="53"/>
        <v>78.069000000000003</v>
      </c>
    </row>
    <row r="232" spans="1:19" ht="15.75">
      <c r="A232" s="56">
        <v>226</v>
      </c>
      <c r="B232" s="16" t="s">
        <v>42</v>
      </c>
      <c r="C232" s="9" t="s">
        <v>163</v>
      </c>
      <c r="D232" s="10">
        <v>12</v>
      </c>
      <c r="E232" s="11"/>
      <c r="F232" s="12"/>
      <c r="G232" s="12">
        <f t="shared" si="54"/>
        <v>12</v>
      </c>
      <c r="H232" s="13">
        <f t="shared" si="42"/>
        <v>34.329599999999999</v>
      </c>
      <c r="I232" s="14">
        <f t="shared" si="43"/>
        <v>0</v>
      </c>
      <c r="J232" s="14">
        <f t="shared" si="44"/>
        <v>0</v>
      </c>
      <c r="K232" s="15">
        <f t="shared" si="45"/>
        <v>34.329599999999999</v>
      </c>
      <c r="L232" s="14">
        <f t="shared" si="46"/>
        <v>33.568800000000003</v>
      </c>
      <c r="M232" s="14">
        <f t="shared" si="47"/>
        <v>0</v>
      </c>
      <c r="N232" s="14">
        <f t="shared" si="48"/>
        <v>0</v>
      </c>
      <c r="O232" s="15">
        <f t="shared" si="49"/>
        <v>33.568800000000003</v>
      </c>
      <c r="P232" s="14">
        <f t="shared" si="50"/>
        <v>31.227600000000002</v>
      </c>
      <c r="Q232" s="14">
        <f t="shared" si="51"/>
        <v>0</v>
      </c>
      <c r="R232" s="14">
        <f t="shared" si="52"/>
        <v>0</v>
      </c>
      <c r="S232" s="15">
        <f t="shared" si="53"/>
        <v>31.227600000000002</v>
      </c>
    </row>
    <row r="233" spans="1:19" ht="15.75">
      <c r="A233" s="56">
        <v>227</v>
      </c>
      <c r="B233" s="16" t="s">
        <v>42</v>
      </c>
      <c r="C233" s="9" t="s">
        <v>49</v>
      </c>
      <c r="D233" s="10">
        <v>32.5</v>
      </c>
      <c r="E233" s="11"/>
      <c r="F233" s="12"/>
      <c r="G233" s="12">
        <f t="shared" si="54"/>
        <v>32.5</v>
      </c>
      <c r="H233" s="13">
        <f t="shared" si="42"/>
        <v>92.975999999999999</v>
      </c>
      <c r="I233" s="14">
        <f t="shared" si="43"/>
        <v>0</v>
      </c>
      <c r="J233" s="14">
        <f t="shared" si="44"/>
        <v>0</v>
      </c>
      <c r="K233" s="15">
        <f t="shared" si="45"/>
        <v>92.975999999999999</v>
      </c>
      <c r="L233" s="14">
        <f t="shared" si="46"/>
        <v>90.915500000000009</v>
      </c>
      <c r="M233" s="14">
        <f t="shared" si="47"/>
        <v>0</v>
      </c>
      <c r="N233" s="14">
        <f t="shared" si="48"/>
        <v>0</v>
      </c>
      <c r="O233" s="15">
        <f t="shared" si="49"/>
        <v>90.915500000000009</v>
      </c>
      <c r="P233" s="14">
        <f t="shared" si="50"/>
        <v>84.574750000000009</v>
      </c>
      <c r="Q233" s="14">
        <f t="shared" si="51"/>
        <v>0</v>
      </c>
      <c r="R233" s="14">
        <f t="shared" si="52"/>
        <v>0</v>
      </c>
      <c r="S233" s="15">
        <f t="shared" si="53"/>
        <v>84.574750000000009</v>
      </c>
    </row>
    <row r="234" spans="1:19" ht="15.75">
      <c r="A234" s="56">
        <v>228</v>
      </c>
      <c r="B234" s="16" t="s">
        <v>42</v>
      </c>
      <c r="C234" s="9" t="s">
        <v>164</v>
      </c>
      <c r="D234" s="10">
        <v>19</v>
      </c>
      <c r="E234" s="11"/>
      <c r="F234" s="12"/>
      <c r="G234" s="12">
        <f t="shared" si="54"/>
        <v>19</v>
      </c>
      <c r="H234" s="13">
        <f t="shared" si="42"/>
        <v>54.355199999999996</v>
      </c>
      <c r="I234" s="14">
        <f t="shared" si="43"/>
        <v>0</v>
      </c>
      <c r="J234" s="14">
        <f t="shared" si="44"/>
        <v>0</v>
      </c>
      <c r="K234" s="15">
        <f t="shared" si="45"/>
        <v>54.355199999999996</v>
      </c>
      <c r="L234" s="14">
        <f t="shared" si="46"/>
        <v>53.150600000000004</v>
      </c>
      <c r="M234" s="14">
        <f t="shared" si="47"/>
        <v>0</v>
      </c>
      <c r="N234" s="14">
        <f t="shared" si="48"/>
        <v>0</v>
      </c>
      <c r="O234" s="15">
        <f t="shared" si="49"/>
        <v>53.150600000000004</v>
      </c>
      <c r="P234" s="14">
        <f t="shared" si="50"/>
        <v>49.4437</v>
      </c>
      <c r="Q234" s="14">
        <f t="shared" si="51"/>
        <v>0</v>
      </c>
      <c r="R234" s="14">
        <f t="shared" si="52"/>
        <v>0</v>
      </c>
      <c r="S234" s="15">
        <f t="shared" si="53"/>
        <v>49.4437</v>
      </c>
    </row>
    <row r="235" spans="1:19" ht="15.75">
      <c r="A235" s="56">
        <v>229</v>
      </c>
      <c r="B235" s="16" t="s">
        <v>42</v>
      </c>
      <c r="C235" s="9" t="s">
        <v>165</v>
      </c>
      <c r="D235" s="10">
        <v>18</v>
      </c>
      <c r="E235" s="11"/>
      <c r="F235" s="12"/>
      <c r="G235" s="12">
        <f t="shared" si="54"/>
        <v>18</v>
      </c>
      <c r="H235" s="13">
        <f t="shared" si="42"/>
        <v>51.494399999999999</v>
      </c>
      <c r="I235" s="14">
        <f t="shared" si="43"/>
        <v>0</v>
      </c>
      <c r="J235" s="14">
        <f t="shared" si="44"/>
        <v>0</v>
      </c>
      <c r="K235" s="15">
        <f t="shared" si="45"/>
        <v>51.494399999999999</v>
      </c>
      <c r="L235" s="14">
        <f t="shared" si="46"/>
        <v>50.353200000000001</v>
      </c>
      <c r="M235" s="14">
        <f t="shared" si="47"/>
        <v>0</v>
      </c>
      <c r="N235" s="14">
        <f t="shared" si="48"/>
        <v>0</v>
      </c>
      <c r="O235" s="15">
        <f t="shared" si="49"/>
        <v>50.353200000000001</v>
      </c>
      <c r="P235" s="14">
        <f t="shared" si="50"/>
        <v>46.8414</v>
      </c>
      <c r="Q235" s="14">
        <f t="shared" si="51"/>
        <v>0</v>
      </c>
      <c r="R235" s="14">
        <f t="shared" si="52"/>
        <v>0</v>
      </c>
      <c r="S235" s="15">
        <f t="shared" si="53"/>
        <v>46.8414</v>
      </c>
    </row>
    <row r="236" spans="1:19" ht="15.75">
      <c r="A236" s="56">
        <v>230</v>
      </c>
      <c r="B236" s="16" t="s">
        <v>42</v>
      </c>
      <c r="C236" s="9" t="s">
        <v>58</v>
      </c>
      <c r="D236" s="10"/>
      <c r="E236" s="11"/>
      <c r="F236" s="12">
        <v>17</v>
      </c>
      <c r="G236" s="12">
        <v>17</v>
      </c>
      <c r="H236" s="13">
        <f t="shared" si="42"/>
        <v>0</v>
      </c>
      <c r="I236" s="14">
        <f t="shared" si="43"/>
        <v>0</v>
      </c>
      <c r="J236" s="14">
        <f t="shared" si="44"/>
        <v>46.535800000000002</v>
      </c>
      <c r="K236" s="15">
        <f t="shared" si="45"/>
        <v>46.535800000000002</v>
      </c>
      <c r="L236" s="14">
        <f t="shared" si="46"/>
        <v>0</v>
      </c>
      <c r="M236" s="14">
        <f t="shared" si="47"/>
        <v>0</v>
      </c>
      <c r="N236" s="14">
        <f t="shared" si="48"/>
        <v>45.575299999999999</v>
      </c>
      <c r="O236" s="15">
        <f t="shared" si="49"/>
        <v>45.575299999999999</v>
      </c>
      <c r="P236" s="14">
        <f t="shared" si="50"/>
        <v>0</v>
      </c>
      <c r="Q236" s="14">
        <f t="shared" si="51"/>
        <v>0</v>
      </c>
      <c r="R236" s="14">
        <f t="shared" si="52"/>
        <v>43.137500000000003</v>
      </c>
      <c r="S236" s="15">
        <f t="shared" si="53"/>
        <v>43.137500000000003</v>
      </c>
    </row>
    <row r="237" spans="1:19" ht="15.75">
      <c r="A237" s="56">
        <v>231</v>
      </c>
      <c r="B237" s="16" t="s">
        <v>42</v>
      </c>
      <c r="C237" s="9" t="s">
        <v>20</v>
      </c>
      <c r="D237" s="10"/>
      <c r="E237" s="11"/>
      <c r="F237" s="12">
        <v>19</v>
      </c>
      <c r="G237" s="12">
        <v>19</v>
      </c>
      <c r="H237" s="13">
        <f t="shared" si="42"/>
        <v>0</v>
      </c>
      <c r="I237" s="14">
        <f t="shared" si="43"/>
        <v>0</v>
      </c>
      <c r="J237" s="14">
        <f t="shared" si="44"/>
        <v>52.010600000000004</v>
      </c>
      <c r="K237" s="15">
        <f t="shared" si="45"/>
        <v>52.010600000000004</v>
      </c>
      <c r="L237" s="14">
        <f t="shared" si="46"/>
        <v>0</v>
      </c>
      <c r="M237" s="14">
        <f t="shared" si="47"/>
        <v>0</v>
      </c>
      <c r="N237" s="14">
        <f t="shared" si="48"/>
        <v>50.937099999999994</v>
      </c>
      <c r="O237" s="15">
        <f t="shared" si="49"/>
        <v>50.937099999999994</v>
      </c>
      <c r="P237" s="14">
        <f t="shared" si="50"/>
        <v>0</v>
      </c>
      <c r="Q237" s="14">
        <f t="shared" si="51"/>
        <v>0</v>
      </c>
      <c r="R237" s="14">
        <f t="shared" si="52"/>
        <v>48.212499999999999</v>
      </c>
      <c r="S237" s="15">
        <f t="shared" si="53"/>
        <v>48.212499999999999</v>
      </c>
    </row>
    <row r="238" spans="1:19" ht="15.75">
      <c r="A238" s="56">
        <v>232</v>
      </c>
      <c r="B238" s="16" t="s">
        <v>42</v>
      </c>
      <c r="C238" s="9" t="s">
        <v>31</v>
      </c>
      <c r="D238" s="10">
        <v>40</v>
      </c>
      <c r="E238" s="11"/>
      <c r="F238" s="12">
        <v>8</v>
      </c>
      <c r="G238" s="12">
        <f t="shared" ref="G238:G293" si="55">SUM(D238:F238)</f>
        <v>48</v>
      </c>
      <c r="H238" s="13">
        <f t="shared" si="42"/>
        <v>114.43199999999999</v>
      </c>
      <c r="I238" s="14">
        <f t="shared" si="43"/>
        <v>0</v>
      </c>
      <c r="J238" s="14">
        <f t="shared" si="44"/>
        <v>21.8992</v>
      </c>
      <c r="K238" s="15">
        <f t="shared" si="45"/>
        <v>136.3312</v>
      </c>
      <c r="L238" s="14">
        <f t="shared" si="46"/>
        <v>111.896</v>
      </c>
      <c r="M238" s="14">
        <f t="shared" si="47"/>
        <v>0</v>
      </c>
      <c r="N238" s="14">
        <f t="shared" si="48"/>
        <v>21.447199999999999</v>
      </c>
      <c r="O238" s="15">
        <f t="shared" si="49"/>
        <v>133.3432</v>
      </c>
      <c r="P238" s="14">
        <f t="shared" si="50"/>
        <v>104.092</v>
      </c>
      <c r="Q238" s="14">
        <f t="shared" si="51"/>
        <v>0</v>
      </c>
      <c r="R238" s="14">
        <f t="shared" si="52"/>
        <v>20.3</v>
      </c>
      <c r="S238" s="15">
        <f t="shared" si="53"/>
        <v>124.392</v>
      </c>
    </row>
    <row r="239" spans="1:19" ht="15.75">
      <c r="A239" s="56">
        <v>233</v>
      </c>
      <c r="B239" s="36"/>
      <c r="C239" s="9" t="s">
        <v>166</v>
      </c>
      <c r="D239" s="10">
        <v>25</v>
      </c>
      <c r="E239" s="11"/>
      <c r="F239" s="12">
        <v>18</v>
      </c>
      <c r="G239" s="12">
        <f t="shared" si="55"/>
        <v>43</v>
      </c>
      <c r="H239" s="13">
        <f t="shared" si="42"/>
        <v>71.52</v>
      </c>
      <c r="I239" s="14">
        <f t="shared" si="43"/>
        <v>0</v>
      </c>
      <c r="J239" s="14">
        <f t="shared" si="44"/>
        <v>49.273200000000003</v>
      </c>
      <c r="K239" s="15">
        <f t="shared" si="45"/>
        <v>120.7932</v>
      </c>
      <c r="L239" s="14">
        <f t="shared" si="46"/>
        <v>69.935000000000002</v>
      </c>
      <c r="M239" s="14">
        <f t="shared" si="47"/>
        <v>0</v>
      </c>
      <c r="N239" s="14">
        <f t="shared" si="48"/>
        <v>48.2562</v>
      </c>
      <c r="O239" s="15">
        <f t="shared" si="49"/>
        <v>118.19120000000001</v>
      </c>
      <c r="P239" s="14">
        <f t="shared" si="50"/>
        <v>65.057500000000005</v>
      </c>
      <c r="Q239" s="14">
        <f t="shared" si="51"/>
        <v>0</v>
      </c>
      <c r="R239" s="14">
        <f t="shared" si="52"/>
        <v>45.675000000000004</v>
      </c>
      <c r="S239" s="15">
        <f t="shared" si="53"/>
        <v>110.73250000000002</v>
      </c>
    </row>
    <row r="240" spans="1:19" ht="15.75">
      <c r="A240" s="56">
        <v>234</v>
      </c>
      <c r="B240" s="16" t="s">
        <v>42</v>
      </c>
      <c r="C240" s="9" t="s">
        <v>167</v>
      </c>
      <c r="D240" s="10">
        <v>11</v>
      </c>
      <c r="E240" s="11"/>
      <c r="F240" s="12">
        <v>8</v>
      </c>
      <c r="G240" s="12">
        <f t="shared" si="55"/>
        <v>19</v>
      </c>
      <c r="H240" s="13">
        <f t="shared" si="42"/>
        <v>31.468799999999998</v>
      </c>
      <c r="I240" s="14">
        <f t="shared" si="43"/>
        <v>0</v>
      </c>
      <c r="J240" s="14">
        <f t="shared" si="44"/>
        <v>21.8992</v>
      </c>
      <c r="K240" s="15">
        <f t="shared" si="45"/>
        <v>53.367999999999995</v>
      </c>
      <c r="L240" s="14">
        <f t="shared" si="46"/>
        <v>30.7714</v>
      </c>
      <c r="M240" s="14">
        <f t="shared" si="47"/>
        <v>0</v>
      </c>
      <c r="N240" s="14">
        <f t="shared" si="48"/>
        <v>21.447199999999999</v>
      </c>
      <c r="O240" s="15">
        <f t="shared" si="49"/>
        <v>52.218599999999995</v>
      </c>
      <c r="P240" s="14">
        <f t="shared" si="50"/>
        <v>28.625299999999999</v>
      </c>
      <c r="Q240" s="14">
        <f t="shared" si="51"/>
        <v>0</v>
      </c>
      <c r="R240" s="14">
        <f t="shared" si="52"/>
        <v>20.3</v>
      </c>
      <c r="S240" s="15">
        <f t="shared" si="53"/>
        <v>48.9253</v>
      </c>
    </row>
    <row r="241" spans="1:19" ht="15.75">
      <c r="A241" s="56">
        <v>235</v>
      </c>
      <c r="B241" s="16" t="s">
        <v>42</v>
      </c>
      <c r="C241" s="9" t="s">
        <v>73</v>
      </c>
      <c r="D241" s="10"/>
      <c r="E241" s="11"/>
      <c r="F241" s="12">
        <v>133</v>
      </c>
      <c r="G241" s="12">
        <f t="shared" si="55"/>
        <v>133</v>
      </c>
      <c r="H241" s="13">
        <f t="shared" si="42"/>
        <v>0</v>
      </c>
      <c r="I241" s="14">
        <f t="shared" si="43"/>
        <v>0</v>
      </c>
      <c r="J241" s="14">
        <f t="shared" si="44"/>
        <v>364.07420000000002</v>
      </c>
      <c r="K241" s="15">
        <f t="shared" si="45"/>
        <v>364.07420000000002</v>
      </c>
      <c r="L241" s="14">
        <f t="shared" si="46"/>
        <v>0</v>
      </c>
      <c r="M241" s="14">
        <f t="shared" si="47"/>
        <v>0</v>
      </c>
      <c r="N241" s="14">
        <f t="shared" si="48"/>
        <v>356.55969999999996</v>
      </c>
      <c r="O241" s="15">
        <f t="shared" si="49"/>
        <v>356.55969999999996</v>
      </c>
      <c r="P241" s="14">
        <f t="shared" si="50"/>
        <v>0</v>
      </c>
      <c r="Q241" s="14">
        <f t="shared" si="51"/>
        <v>0</v>
      </c>
      <c r="R241" s="14">
        <f t="shared" si="52"/>
        <v>337.48750000000001</v>
      </c>
      <c r="S241" s="15">
        <f t="shared" si="53"/>
        <v>337.48750000000001</v>
      </c>
    </row>
    <row r="242" spans="1:19" ht="22.5">
      <c r="A242" s="56">
        <v>236</v>
      </c>
      <c r="B242" s="16" t="s">
        <v>42</v>
      </c>
      <c r="C242" s="9" t="s">
        <v>118</v>
      </c>
      <c r="D242" s="10"/>
      <c r="E242" s="11"/>
      <c r="F242" s="12">
        <v>130</v>
      </c>
      <c r="G242" s="12">
        <f t="shared" si="55"/>
        <v>130</v>
      </c>
      <c r="H242" s="13">
        <f t="shared" si="42"/>
        <v>0</v>
      </c>
      <c r="I242" s="14">
        <f t="shared" si="43"/>
        <v>0</v>
      </c>
      <c r="J242" s="14">
        <f t="shared" si="44"/>
        <v>355.86200000000002</v>
      </c>
      <c r="K242" s="15">
        <f t="shared" si="45"/>
        <v>355.86200000000002</v>
      </c>
      <c r="L242" s="14">
        <f t="shared" si="46"/>
        <v>0</v>
      </c>
      <c r="M242" s="14">
        <f t="shared" si="47"/>
        <v>0</v>
      </c>
      <c r="N242" s="14">
        <f t="shared" si="48"/>
        <v>348.517</v>
      </c>
      <c r="O242" s="15">
        <f t="shared" si="49"/>
        <v>348.517</v>
      </c>
      <c r="P242" s="14">
        <f t="shared" si="50"/>
        <v>0</v>
      </c>
      <c r="Q242" s="14">
        <f t="shared" si="51"/>
        <v>0</v>
      </c>
      <c r="R242" s="14">
        <f t="shared" si="52"/>
        <v>329.875</v>
      </c>
      <c r="S242" s="15">
        <f t="shared" si="53"/>
        <v>329.875</v>
      </c>
    </row>
    <row r="243" spans="1:19" ht="15.75">
      <c r="A243" s="56">
        <v>237</v>
      </c>
      <c r="B243" s="16" t="s">
        <v>42</v>
      </c>
      <c r="C243" s="9" t="s">
        <v>168</v>
      </c>
      <c r="D243" s="10">
        <v>29</v>
      </c>
      <c r="E243" s="11"/>
      <c r="F243" s="12"/>
      <c r="G243" s="12">
        <f t="shared" si="55"/>
        <v>29</v>
      </c>
      <c r="H243" s="13">
        <f t="shared" si="42"/>
        <v>82.963200000000001</v>
      </c>
      <c r="I243" s="14">
        <f t="shared" si="43"/>
        <v>0</v>
      </c>
      <c r="J243" s="14">
        <f t="shared" si="44"/>
        <v>0</v>
      </c>
      <c r="K243" s="15">
        <f t="shared" si="45"/>
        <v>82.963200000000001</v>
      </c>
      <c r="L243" s="14">
        <f t="shared" si="46"/>
        <v>81.124600000000001</v>
      </c>
      <c r="M243" s="14">
        <f t="shared" si="47"/>
        <v>0</v>
      </c>
      <c r="N243" s="14">
        <f t="shared" si="48"/>
        <v>0</v>
      </c>
      <c r="O243" s="15">
        <f t="shared" si="49"/>
        <v>81.124600000000001</v>
      </c>
      <c r="P243" s="14">
        <f t="shared" si="50"/>
        <v>75.466700000000003</v>
      </c>
      <c r="Q243" s="14">
        <f t="shared" si="51"/>
        <v>0</v>
      </c>
      <c r="R243" s="14">
        <f t="shared" si="52"/>
        <v>0</v>
      </c>
      <c r="S243" s="15">
        <f t="shared" si="53"/>
        <v>75.466700000000003</v>
      </c>
    </row>
    <row r="244" spans="1:19" ht="15.75">
      <c r="A244" s="56">
        <v>238</v>
      </c>
      <c r="B244" s="16" t="s">
        <v>42</v>
      </c>
      <c r="C244" s="9" t="s">
        <v>27</v>
      </c>
      <c r="D244" s="10"/>
      <c r="E244" s="11"/>
      <c r="F244" s="12">
        <v>58</v>
      </c>
      <c r="G244" s="12">
        <f t="shared" si="55"/>
        <v>58</v>
      </c>
      <c r="H244" s="13">
        <f t="shared" si="42"/>
        <v>0</v>
      </c>
      <c r="I244" s="14">
        <f t="shared" si="43"/>
        <v>0</v>
      </c>
      <c r="J244" s="14">
        <f t="shared" si="44"/>
        <v>158.76920000000001</v>
      </c>
      <c r="K244" s="15">
        <f t="shared" si="45"/>
        <v>158.76920000000001</v>
      </c>
      <c r="L244" s="14">
        <f t="shared" si="46"/>
        <v>0</v>
      </c>
      <c r="M244" s="14">
        <f t="shared" si="47"/>
        <v>0</v>
      </c>
      <c r="N244" s="14">
        <f t="shared" si="48"/>
        <v>155.4922</v>
      </c>
      <c r="O244" s="15">
        <f t="shared" si="49"/>
        <v>155.4922</v>
      </c>
      <c r="P244" s="14">
        <f t="shared" si="50"/>
        <v>0</v>
      </c>
      <c r="Q244" s="14">
        <f t="shared" si="51"/>
        <v>0</v>
      </c>
      <c r="R244" s="14">
        <f t="shared" si="52"/>
        <v>147.17500000000001</v>
      </c>
      <c r="S244" s="15">
        <f t="shared" si="53"/>
        <v>147.17500000000001</v>
      </c>
    </row>
    <row r="245" spans="1:19" ht="15.75">
      <c r="A245" s="56">
        <v>239</v>
      </c>
      <c r="B245" s="16" t="s">
        <v>42</v>
      </c>
      <c r="C245" s="9" t="s">
        <v>129</v>
      </c>
      <c r="D245" s="10"/>
      <c r="E245" s="11"/>
      <c r="F245" s="12">
        <v>100</v>
      </c>
      <c r="G245" s="12">
        <f t="shared" si="55"/>
        <v>100</v>
      </c>
      <c r="H245" s="13">
        <f t="shared" si="42"/>
        <v>0</v>
      </c>
      <c r="I245" s="14">
        <f t="shared" si="43"/>
        <v>0</v>
      </c>
      <c r="J245" s="14">
        <f t="shared" si="44"/>
        <v>273.74</v>
      </c>
      <c r="K245" s="15">
        <f t="shared" si="45"/>
        <v>273.74</v>
      </c>
      <c r="L245" s="14">
        <f t="shared" si="46"/>
        <v>0</v>
      </c>
      <c r="M245" s="14">
        <f t="shared" si="47"/>
        <v>0</v>
      </c>
      <c r="N245" s="14">
        <f t="shared" si="48"/>
        <v>268.08999999999997</v>
      </c>
      <c r="O245" s="15">
        <f t="shared" si="49"/>
        <v>268.08999999999997</v>
      </c>
      <c r="P245" s="14">
        <f t="shared" si="50"/>
        <v>0</v>
      </c>
      <c r="Q245" s="14">
        <f t="shared" si="51"/>
        <v>0</v>
      </c>
      <c r="R245" s="14">
        <f t="shared" si="52"/>
        <v>253.75</v>
      </c>
      <c r="S245" s="15">
        <f t="shared" si="53"/>
        <v>253.75</v>
      </c>
    </row>
    <row r="246" spans="1:19" ht="15.75">
      <c r="A246" s="56">
        <v>240</v>
      </c>
      <c r="B246" s="16" t="s">
        <v>42</v>
      </c>
      <c r="C246" s="9" t="s">
        <v>169</v>
      </c>
      <c r="D246" s="10"/>
      <c r="E246" s="11"/>
      <c r="F246" s="12">
        <v>100</v>
      </c>
      <c r="G246" s="12">
        <f t="shared" si="55"/>
        <v>100</v>
      </c>
      <c r="H246" s="13">
        <f t="shared" si="42"/>
        <v>0</v>
      </c>
      <c r="I246" s="14">
        <f t="shared" si="43"/>
        <v>0</v>
      </c>
      <c r="J246" s="14">
        <f t="shared" si="44"/>
        <v>273.74</v>
      </c>
      <c r="K246" s="15">
        <f t="shared" si="45"/>
        <v>273.74</v>
      </c>
      <c r="L246" s="14">
        <f t="shared" si="46"/>
        <v>0</v>
      </c>
      <c r="M246" s="14">
        <f t="shared" si="47"/>
        <v>0</v>
      </c>
      <c r="N246" s="14">
        <f t="shared" si="48"/>
        <v>268.08999999999997</v>
      </c>
      <c r="O246" s="15">
        <f t="shared" si="49"/>
        <v>268.08999999999997</v>
      </c>
      <c r="P246" s="14">
        <f t="shared" si="50"/>
        <v>0</v>
      </c>
      <c r="Q246" s="14">
        <f t="shared" si="51"/>
        <v>0</v>
      </c>
      <c r="R246" s="14">
        <f t="shared" si="52"/>
        <v>253.75</v>
      </c>
      <c r="S246" s="15">
        <f t="shared" si="53"/>
        <v>253.75</v>
      </c>
    </row>
    <row r="247" spans="1:19" ht="15.75">
      <c r="A247" s="56">
        <v>241</v>
      </c>
      <c r="B247" s="19" t="s">
        <v>42</v>
      </c>
      <c r="C247" s="9" t="s">
        <v>38</v>
      </c>
      <c r="D247" s="10"/>
      <c r="E247" s="11"/>
      <c r="F247" s="12">
        <v>70</v>
      </c>
      <c r="G247" s="12">
        <f t="shared" si="55"/>
        <v>70</v>
      </c>
      <c r="H247" s="13">
        <f t="shared" si="42"/>
        <v>0</v>
      </c>
      <c r="I247" s="14">
        <f t="shared" si="43"/>
        <v>0</v>
      </c>
      <c r="J247" s="14">
        <f t="shared" si="44"/>
        <v>191.61799999999999</v>
      </c>
      <c r="K247" s="15">
        <f t="shared" si="45"/>
        <v>191.61799999999999</v>
      </c>
      <c r="L247" s="14">
        <f t="shared" si="46"/>
        <v>0</v>
      </c>
      <c r="M247" s="14">
        <f t="shared" si="47"/>
        <v>0</v>
      </c>
      <c r="N247" s="14">
        <f t="shared" si="48"/>
        <v>187.66299999999998</v>
      </c>
      <c r="O247" s="15">
        <f t="shared" si="49"/>
        <v>187.66299999999998</v>
      </c>
      <c r="P247" s="14">
        <f t="shared" si="50"/>
        <v>0</v>
      </c>
      <c r="Q247" s="14">
        <f t="shared" si="51"/>
        <v>0</v>
      </c>
      <c r="R247" s="14">
        <f t="shared" si="52"/>
        <v>177.625</v>
      </c>
      <c r="S247" s="15">
        <f t="shared" si="53"/>
        <v>177.625</v>
      </c>
    </row>
    <row r="248" spans="1:19" ht="22.5">
      <c r="A248" s="56">
        <v>242</v>
      </c>
      <c r="B248" s="19" t="s">
        <v>42</v>
      </c>
      <c r="C248" s="9" t="s">
        <v>170</v>
      </c>
      <c r="D248" s="10">
        <v>9</v>
      </c>
      <c r="E248" s="11"/>
      <c r="F248" s="12">
        <v>8</v>
      </c>
      <c r="G248" s="12">
        <f t="shared" si="55"/>
        <v>17</v>
      </c>
      <c r="H248" s="13">
        <f t="shared" si="42"/>
        <v>25.747199999999999</v>
      </c>
      <c r="I248" s="14">
        <f t="shared" si="43"/>
        <v>0</v>
      </c>
      <c r="J248" s="14">
        <f t="shared" si="44"/>
        <v>21.8992</v>
      </c>
      <c r="K248" s="15">
        <f t="shared" si="45"/>
        <v>47.6464</v>
      </c>
      <c r="L248" s="14">
        <f t="shared" si="46"/>
        <v>25.176600000000001</v>
      </c>
      <c r="M248" s="14">
        <f t="shared" si="47"/>
        <v>0</v>
      </c>
      <c r="N248" s="14">
        <f t="shared" si="48"/>
        <v>21.447199999999999</v>
      </c>
      <c r="O248" s="15">
        <f t="shared" si="49"/>
        <v>46.623800000000003</v>
      </c>
      <c r="P248" s="14">
        <f t="shared" si="50"/>
        <v>23.4207</v>
      </c>
      <c r="Q248" s="14">
        <f t="shared" si="51"/>
        <v>0</v>
      </c>
      <c r="R248" s="14">
        <f t="shared" si="52"/>
        <v>20.3</v>
      </c>
      <c r="S248" s="15">
        <f t="shared" si="53"/>
        <v>43.720700000000001</v>
      </c>
    </row>
    <row r="249" spans="1:19" ht="15.75">
      <c r="A249" s="56">
        <v>243</v>
      </c>
      <c r="B249" s="19"/>
      <c r="C249" s="9" t="s">
        <v>171</v>
      </c>
      <c r="D249" s="10"/>
      <c r="E249" s="11">
        <v>7.43</v>
      </c>
      <c r="F249" s="12"/>
      <c r="G249" s="12">
        <f t="shared" si="55"/>
        <v>7.43</v>
      </c>
      <c r="H249" s="13">
        <f t="shared" si="42"/>
        <v>0</v>
      </c>
      <c r="I249" s="14">
        <f t="shared" si="43"/>
        <v>23.024826999999998</v>
      </c>
      <c r="J249" s="14">
        <f t="shared" si="44"/>
        <v>0</v>
      </c>
      <c r="K249" s="15">
        <f t="shared" si="45"/>
        <v>23.024826999999998</v>
      </c>
      <c r="L249" s="14">
        <f t="shared" si="46"/>
        <v>0</v>
      </c>
      <c r="M249" s="14">
        <f t="shared" si="47"/>
        <v>22.516614999999998</v>
      </c>
      <c r="N249" s="14">
        <f t="shared" si="48"/>
        <v>0</v>
      </c>
      <c r="O249" s="15">
        <f t="shared" si="49"/>
        <v>22.516614999999998</v>
      </c>
      <c r="P249" s="14">
        <f t="shared" si="50"/>
        <v>0</v>
      </c>
      <c r="Q249" s="14">
        <f t="shared" si="51"/>
        <v>22.090132999999998</v>
      </c>
      <c r="R249" s="14">
        <f t="shared" si="52"/>
        <v>0</v>
      </c>
      <c r="S249" s="15">
        <f t="shared" si="53"/>
        <v>22.090132999999998</v>
      </c>
    </row>
    <row r="250" spans="1:19" ht="15.75">
      <c r="A250" s="56">
        <v>244</v>
      </c>
      <c r="B250" s="19"/>
      <c r="C250" s="9" t="s">
        <v>172</v>
      </c>
      <c r="D250" s="10"/>
      <c r="E250" s="11">
        <v>10.38</v>
      </c>
      <c r="F250" s="12"/>
      <c r="G250" s="12">
        <f t="shared" si="55"/>
        <v>10.38</v>
      </c>
      <c r="H250" s="13">
        <f t="shared" si="42"/>
        <v>0</v>
      </c>
      <c r="I250" s="14">
        <f t="shared" si="43"/>
        <v>32.166582000000005</v>
      </c>
      <c r="J250" s="14">
        <f t="shared" si="44"/>
        <v>0</v>
      </c>
      <c r="K250" s="15">
        <f t="shared" si="45"/>
        <v>32.166582000000005</v>
      </c>
      <c r="L250" s="14">
        <f t="shared" si="46"/>
        <v>0</v>
      </c>
      <c r="M250" s="14">
        <f t="shared" si="47"/>
        <v>31.456590000000002</v>
      </c>
      <c r="N250" s="14">
        <f t="shared" si="48"/>
        <v>0</v>
      </c>
      <c r="O250" s="15">
        <f t="shared" si="49"/>
        <v>31.456590000000002</v>
      </c>
      <c r="P250" s="14">
        <f t="shared" si="50"/>
        <v>0</v>
      </c>
      <c r="Q250" s="14">
        <f t="shared" si="51"/>
        <v>30.860778000000003</v>
      </c>
      <c r="R250" s="14">
        <f t="shared" si="52"/>
        <v>0</v>
      </c>
      <c r="S250" s="15">
        <f t="shared" si="53"/>
        <v>30.860778000000003</v>
      </c>
    </row>
    <row r="251" spans="1:19" ht="15.75">
      <c r="A251" s="56">
        <v>245</v>
      </c>
      <c r="B251" s="16" t="s">
        <v>42</v>
      </c>
      <c r="C251" s="9" t="s">
        <v>32</v>
      </c>
      <c r="D251" s="10"/>
      <c r="E251" s="11"/>
      <c r="F251" s="12">
        <v>75</v>
      </c>
      <c r="G251" s="12">
        <f t="shared" si="55"/>
        <v>75</v>
      </c>
      <c r="H251" s="13">
        <f t="shared" si="42"/>
        <v>0</v>
      </c>
      <c r="I251" s="14">
        <f t="shared" si="43"/>
        <v>0</v>
      </c>
      <c r="J251" s="14">
        <f t="shared" si="44"/>
        <v>205.30500000000001</v>
      </c>
      <c r="K251" s="15">
        <f t="shared" si="45"/>
        <v>205.30500000000001</v>
      </c>
      <c r="L251" s="14">
        <f t="shared" si="46"/>
        <v>0</v>
      </c>
      <c r="M251" s="14">
        <f t="shared" si="47"/>
        <v>0</v>
      </c>
      <c r="N251" s="14">
        <f t="shared" si="48"/>
        <v>201.0675</v>
      </c>
      <c r="O251" s="15">
        <f t="shared" si="49"/>
        <v>201.0675</v>
      </c>
      <c r="P251" s="14">
        <f t="shared" si="50"/>
        <v>0</v>
      </c>
      <c r="Q251" s="14">
        <f t="shared" si="51"/>
        <v>0</v>
      </c>
      <c r="R251" s="14">
        <f t="shared" si="52"/>
        <v>190.3125</v>
      </c>
      <c r="S251" s="15">
        <f t="shared" si="53"/>
        <v>190.3125</v>
      </c>
    </row>
    <row r="252" spans="1:19" ht="15.75">
      <c r="A252" s="56">
        <v>246</v>
      </c>
      <c r="B252" s="16" t="s">
        <v>42</v>
      </c>
      <c r="C252" s="9" t="s">
        <v>76</v>
      </c>
      <c r="D252" s="10"/>
      <c r="E252" s="11"/>
      <c r="F252" s="12">
        <v>35</v>
      </c>
      <c r="G252" s="12">
        <f t="shared" si="55"/>
        <v>35</v>
      </c>
      <c r="H252" s="13">
        <f t="shared" si="42"/>
        <v>0</v>
      </c>
      <c r="I252" s="14">
        <f t="shared" si="43"/>
        <v>0</v>
      </c>
      <c r="J252" s="14">
        <f t="shared" si="44"/>
        <v>95.808999999999997</v>
      </c>
      <c r="K252" s="15">
        <f t="shared" si="45"/>
        <v>95.808999999999997</v>
      </c>
      <c r="L252" s="14">
        <f t="shared" si="46"/>
        <v>0</v>
      </c>
      <c r="M252" s="14">
        <f t="shared" si="47"/>
        <v>0</v>
      </c>
      <c r="N252" s="14">
        <f t="shared" si="48"/>
        <v>93.831499999999991</v>
      </c>
      <c r="O252" s="15">
        <f t="shared" si="49"/>
        <v>93.831499999999991</v>
      </c>
      <c r="P252" s="14">
        <f t="shared" si="50"/>
        <v>0</v>
      </c>
      <c r="Q252" s="14">
        <f t="shared" si="51"/>
        <v>0</v>
      </c>
      <c r="R252" s="14">
        <f t="shared" si="52"/>
        <v>88.8125</v>
      </c>
      <c r="S252" s="15">
        <f t="shared" si="53"/>
        <v>88.8125</v>
      </c>
    </row>
    <row r="253" spans="1:19" ht="15.75">
      <c r="A253" s="56">
        <v>247</v>
      </c>
      <c r="B253" s="16" t="s">
        <v>26</v>
      </c>
      <c r="C253" s="9" t="s">
        <v>119</v>
      </c>
      <c r="D253" s="10"/>
      <c r="E253" s="11"/>
      <c r="F253" s="12">
        <v>46</v>
      </c>
      <c r="G253" s="12">
        <f t="shared" si="55"/>
        <v>46</v>
      </c>
      <c r="H253" s="13">
        <f t="shared" si="42"/>
        <v>0</v>
      </c>
      <c r="I253" s="14">
        <f t="shared" si="43"/>
        <v>0</v>
      </c>
      <c r="J253" s="14">
        <f t="shared" si="44"/>
        <v>125.9204</v>
      </c>
      <c r="K253" s="15">
        <f t="shared" si="45"/>
        <v>125.9204</v>
      </c>
      <c r="L253" s="14">
        <f t="shared" si="46"/>
        <v>0</v>
      </c>
      <c r="M253" s="14">
        <f t="shared" si="47"/>
        <v>0</v>
      </c>
      <c r="N253" s="14">
        <f t="shared" si="48"/>
        <v>123.3214</v>
      </c>
      <c r="O253" s="15">
        <f t="shared" si="49"/>
        <v>123.3214</v>
      </c>
      <c r="P253" s="14">
        <f t="shared" si="50"/>
        <v>0</v>
      </c>
      <c r="Q253" s="14">
        <f t="shared" si="51"/>
        <v>0</v>
      </c>
      <c r="R253" s="14">
        <f t="shared" si="52"/>
        <v>116.72500000000001</v>
      </c>
      <c r="S253" s="15">
        <f t="shared" si="53"/>
        <v>116.72500000000001</v>
      </c>
    </row>
    <row r="254" spans="1:19" ht="15.75">
      <c r="A254" s="56">
        <v>248</v>
      </c>
      <c r="B254" s="16" t="s">
        <v>26</v>
      </c>
      <c r="C254" s="9" t="s">
        <v>37</v>
      </c>
      <c r="D254" s="10"/>
      <c r="E254" s="11"/>
      <c r="F254" s="12">
        <v>55</v>
      </c>
      <c r="G254" s="12">
        <f t="shared" si="55"/>
        <v>55</v>
      </c>
      <c r="H254" s="13">
        <f t="shared" si="42"/>
        <v>0</v>
      </c>
      <c r="I254" s="14">
        <f t="shared" si="43"/>
        <v>0</v>
      </c>
      <c r="J254" s="14">
        <f t="shared" si="44"/>
        <v>150.55700000000002</v>
      </c>
      <c r="K254" s="15">
        <f t="shared" si="45"/>
        <v>150.55700000000002</v>
      </c>
      <c r="L254" s="14">
        <f t="shared" si="46"/>
        <v>0</v>
      </c>
      <c r="M254" s="14">
        <f t="shared" si="47"/>
        <v>0</v>
      </c>
      <c r="N254" s="14">
        <f t="shared" si="48"/>
        <v>147.4495</v>
      </c>
      <c r="O254" s="15">
        <f t="shared" si="49"/>
        <v>147.4495</v>
      </c>
      <c r="P254" s="14">
        <f t="shared" si="50"/>
        <v>0</v>
      </c>
      <c r="Q254" s="14">
        <f t="shared" si="51"/>
        <v>0</v>
      </c>
      <c r="R254" s="14">
        <f t="shared" si="52"/>
        <v>139.5625</v>
      </c>
      <c r="S254" s="15">
        <f t="shared" si="53"/>
        <v>139.5625</v>
      </c>
    </row>
    <row r="255" spans="1:19" ht="15.75">
      <c r="A255" s="56">
        <v>249</v>
      </c>
      <c r="B255" s="16" t="s">
        <v>26</v>
      </c>
      <c r="C255" s="9" t="s">
        <v>22</v>
      </c>
      <c r="D255" s="10"/>
      <c r="E255" s="11"/>
      <c r="F255" s="12">
        <v>34</v>
      </c>
      <c r="G255" s="12">
        <f t="shared" si="55"/>
        <v>34</v>
      </c>
      <c r="H255" s="13">
        <f t="shared" si="42"/>
        <v>0</v>
      </c>
      <c r="I255" s="14">
        <f t="shared" si="43"/>
        <v>0</v>
      </c>
      <c r="J255" s="14">
        <f t="shared" si="44"/>
        <v>93.071600000000004</v>
      </c>
      <c r="K255" s="15">
        <f t="shared" si="45"/>
        <v>93.071600000000004</v>
      </c>
      <c r="L255" s="14">
        <f t="shared" si="46"/>
        <v>0</v>
      </c>
      <c r="M255" s="14">
        <f t="shared" si="47"/>
        <v>0</v>
      </c>
      <c r="N255" s="14">
        <f t="shared" si="48"/>
        <v>91.150599999999997</v>
      </c>
      <c r="O255" s="15">
        <f t="shared" si="49"/>
        <v>91.150599999999997</v>
      </c>
      <c r="P255" s="14">
        <f t="shared" si="50"/>
        <v>0</v>
      </c>
      <c r="Q255" s="14">
        <f t="shared" si="51"/>
        <v>0</v>
      </c>
      <c r="R255" s="14">
        <f t="shared" si="52"/>
        <v>86.275000000000006</v>
      </c>
      <c r="S255" s="15">
        <f t="shared" si="53"/>
        <v>86.275000000000006</v>
      </c>
    </row>
    <row r="256" spans="1:19" ht="22.5">
      <c r="A256" s="56">
        <v>250</v>
      </c>
      <c r="B256" s="16"/>
      <c r="C256" s="9" t="s">
        <v>173</v>
      </c>
      <c r="D256" s="10"/>
      <c r="E256" s="11"/>
      <c r="F256" s="12">
        <v>6</v>
      </c>
      <c r="G256" s="12">
        <f t="shared" si="55"/>
        <v>6</v>
      </c>
      <c r="H256" s="13">
        <f t="shared" si="42"/>
        <v>0</v>
      </c>
      <c r="I256" s="14">
        <f t="shared" si="43"/>
        <v>0</v>
      </c>
      <c r="J256" s="14">
        <f t="shared" si="44"/>
        <v>16.424399999999999</v>
      </c>
      <c r="K256" s="15">
        <f t="shared" si="45"/>
        <v>16.424399999999999</v>
      </c>
      <c r="L256" s="14">
        <f t="shared" si="46"/>
        <v>0</v>
      </c>
      <c r="M256" s="14">
        <f t="shared" si="47"/>
        <v>0</v>
      </c>
      <c r="N256" s="14">
        <f t="shared" si="48"/>
        <v>16.0854</v>
      </c>
      <c r="O256" s="15">
        <f t="shared" si="49"/>
        <v>16.0854</v>
      </c>
      <c r="P256" s="14">
        <f t="shared" si="50"/>
        <v>0</v>
      </c>
      <c r="Q256" s="14">
        <f t="shared" si="51"/>
        <v>0</v>
      </c>
      <c r="R256" s="14">
        <f t="shared" si="52"/>
        <v>15.225000000000001</v>
      </c>
      <c r="S256" s="15">
        <f t="shared" si="53"/>
        <v>15.225000000000001</v>
      </c>
    </row>
    <row r="257" spans="1:19" ht="15.75">
      <c r="A257" s="56">
        <v>251</v>
      </c>
      <c r="B257" s="16" t="s">
        <v>26</v>
      </c>
      <c r="C257" s="9" t="s">
        <v>17</v>
      </c>
      <c r="D257" s="10"/>
      <c r="E257" s="11"/>
      <c r="F257" s="12">
        <v>8</v>
      </c>
      <c r="G257" s="12">
        <f t="shared" si="55"/>
        <v>8</v>
      </c>
      <c r="H257" s="13">
        <f t="shared" si="42"/>
        <v>0</v>
      </c>
      <c r="I257" s="14">
        <f t="shared" si="43"/>
        <v>0</v>
      </c>
      <c r="J257" s="14">
        <f t="shared" si="44"/>
        <v>21.8992</v>
      </c>
      <c r="K257" s="15">
        <f t="shared" si="45"/>
        <v>21.8992</v>
      </c>
      <c r="L257" s="14">
        <f t="shared" si="46"/>
        <v>0</v>
      </c>
      <c r="M257" s="14">
        <f t="shared" si="47"/>
        <v>0</v>
      </c>
      <c r="N257" s="14">
        <f t="shared" si="48"/>
        <v>21.447199999999999</v>
      </c>
      <c r="O257" s="15">
        <f t="shared" si="49"/>
        <v>21.447199999999999</v>
      </c>
      <c r="P257" s="14">
        <f t="shared" si="50"/>
        <v>0</v>
      </c>
      <c r="Q257" s="14">
        <f t="shared" si="51"/>
        <v>0</v>
      </c>
      <c r="R257" s="14">
        <f t="shared" si="52"/>
        <v>20.3</v>
      </c>
      <c r="S257" s="15">
        <f t="shared" si="53"/>
        <v>20.3</v>
      </c>
    </row>
    <row r="258" spans="1:19" ht="15.75">
      <c r="A258" s="56">
        <v>252</v>
      </c>
      <c r="B258" s="16"/>
      <c r="C258" s="9" t="s">
        <v>174</v>
      </c>
      <c r="D258" s="10">
        <v>16</v>
      </c>
      <c r="E258" s="11"/>
      <c r="F258" s="12"/>
      <c r="G258" s="12">
        <f t="shared" si="55"/>
        <v>16</v>
      </c>
      <c r="H258" s="13">
        <f t="shared" si="42"/>
        <v>45.772799999999997</v>
      </c>
      <c r="I258" s="14">
        <f t="shared" si="43"/>
        <v>0</v>
      </c>
      <c r="J258" s="14">
        <f t="shared" si="44"/>
        <v>0</v>
      </c>
      <c r="K258" s="15">
        <f t="shared" si="45"/>
        <v>45.772799999999997</v>
      </c>
      <c r="L258" s="14">
        <f t="shared" si="46"/>
        <v>44.758400000000002</v>
      </c>
      <c r="M258" s="14">
        <f t="shared" si="47"/>
        <v>0</v>
      </c>
      <c r="N258" s="14">
        <f t="shared" si="48"/>
        <v>0</v>
      </c>
      <c r="O258" s="15">
        <f t="shared" si="49"/>
        <v>44.758400000000002</v>
      </c>
      <c r="P258" s="14">
        <f t="shared" si="50"/>
        <v>41.636800000000001</v>
      </c>
      <c r="Q258" s="14">
        <f t="shared" si="51"/>
        <v>0</v>
      </c>
      <c r="R258" s="14">
        <f t="shared" si="52"/>
        <v>0</v>
      </c>
      <c r="S258" s="15">
        <f t="shared" si="53"/>
        <v>41.636800000000001</v>
      </c>
    </row>
    <row r="259" spans="1:19" ht="24">
      <c r="A259" s="56">
        <v>253</v>
      </c>
      <c r="B259" s="20" t="s">
        <v>167</v>
      </c>
      <c r="C259" s="9" t="s">
        <v>58</v>
      </c>
      <c r="D259" s="10">
        <v>11</v>
      </c>
      <c r="E259" s="11"/>
      <c r="F259" s="12">
        <v>8</v>
      </c>
      <c r="G259" s="12">
        <f t="shared" si="55"/>
        <v>19</v>
      </c>
      <c r="H259" s="13">
        <f t="shared" si="42"/>
        <v>31.468799999999998</v>
      </c>
      <c r="I259" s="14">
        <f t="shared" si="43"/>
        <v>0</v>
      </c>
      <c r="J259" s="14">
        <f t="shared" si="44"/>
        <v>21.8992</v>
      </c>
      <c r="K259" s="15">
        <f t="shared" si="45"/>
        <v>53.367999999999995</v>
      </c>
      <c r="L259" s="14">
        <f t="shared" si="46"/>
        <v>30.7714</v>
      </c>
      <c r="M259" s="14">
        <f t="shared" si="47"/>
        <v>0</v>
      </c>
      <c r="N259" s="14">
        <f t="shared" si="48"/>
        <v>21.447199999999999</v>
      </c>
      <c r="O259" s="15">
        <f t="shared" si="49"/>
        <v>52.218599999999995</v>
      </c>
      <c r="P259" s="14">
        <f t="shared" si="50"/>
        <v>28.625299999999999</v>
      </c>
      <c r="Q259" s="14">
        <f t="shared" si="51"/>
        <v>0</v>
      </c>
      <c r="R259" s="14">
        <f t="shared" si="52"/>
        <v>20.3</v>
      </c>
      <c r="S259" s="15">
        <f t="shared" si="53"/>
        <v>48.9253</v>
      </c>
    </row>
    <row r="260" spans="1:19" ht="15.75">
      <c r="A260" s="56">
        <v>254</v>
      </c>
      <c r="B260" s="19"/>
      <c r="C260" s="9" t="s">
        <v>17</v>
      </c>
      <c r="D260" s="10">
        <v>11</v>
      </c>
      <c r="E260" s="11"/>
      <c r="F260" s="12"/>
      <c r="G260" s="12">
        <f t="shared" si="55"/>
        <v>11</v>
      </c>
      <c r="H260" s="13">
        <f t="shared" si="42"/>
        <v>31.468799999999998</v>
      </c>
      <c r="I260" s="14">
        <f t="shared" si="43"/>
        <v>0</v>
      </c>
      <c r="J260" s="14">
        <f t="shared" si="44"/>
        <v>0</v>
      </c>
      <c r="K260" s="15">
        <f t="shared" si="45"/>
        <v>31.468799999999998</v>
      </c>
      <c r="L260" s="14">
        <f t="shared" si="46"/>
        <v>30.7714</v>
      </c>
      <c r="M260" s="14">
        <f t="shared" si="47"/>
        <v>0</v>
      </c>
      <c r="N260" s="14">
        <f t="shared" si="48"/>
        <v>0</v>
      </c>
      <c r="O260" s="15">
        <f t="shared" si="49"/>
        <v>30.7714</v>
      </c>
      <c r="P260" s="14">
        <f t="shared" si="50"/>
        <v>28.625299999999999</v>
      </c>
      <c r="Q260" s="14">
        <f t="shared" si="51"/>
        <v>0</v>
      </c>
      <c r="R260" s="14">
        <f t="shared" si="52"/>
        <v>0</v>
      </c>
      <c r="S260" s="15">
        <f t="shared" si="53"/>
        <v>28.625299999999999</v>
      </c>
    </row>
    <row r="261" spans="1:19" ht="15.75">
      <c r="A261" s="56">
        <v>255</v>
      </c>
      <c r="B261" s="19"/>
      <c r="C261" s="9" t="s">
        <v>175</v>
      </c>
      <c r="D261" s="10"/>
      <c r="E261" s="11">
        <v>11.12</v>
      </c>
      <c r="F261" s="12"/>
      <c r="G261" s="12">
        <f t="shared" si="55"/>
        <v>11.12</v>
      </c>
      <c r="H261" s="13">
        <f t="shared" si="42"/>
        <v>0</v>
      </c>
      <c r="I261" s="14">
        <f t="shared" si="43"/>
        <v>34.459767999999997</v>
      </c>
      <c r="J261" s="14">
        <f t="shared" si="44"/>
        <v>0</v>
      </c>
      <c r="K261" s="15">
        <f t="shared" si="45"/>
        <v>34.459767999999997</v>
      </c>
      <c r="L261" s="14">
        <f t="shared" si="46"/>
        <v>0</v>
      </c>
      <c r="M261" s="14">
        <f t="shared" si="47"/>
        <v>33.699159999999999</v>
      </c>
      <c r="N261" s="14">
        <f t="shared" si="48"/>
        <v>0</v>
      </c>
      <c r="O261" s="15">
        <f t="shared" si="49"/>
        <v>33.699159999999999</v>
      </c>
      <c r="P261" s="14">
        <f t="shared" si="50"/>
        <v>0</v>
      </c>
      <c r="Q261" s="14">
        <f t="shared" si="51"/>
        <v>33.060871999999996</v>
      </c>
      <c r="R261" s="14">
        <f t="shared" si="52"/>
        <v>0</v>
      </c>
      <c r="S261" s="15">
        <f t="shared" si="53"/>
        <v>33.060871999999996</v>
      </c>
    </row>
    <row r="262" spans="1:19" ht="15.75">
      <c r="A262" s="56">
        <v>256</v>
      </c>
      <c r="B262" s="16"/>
      <c r="C262" s="9" t="s">
        <v>176</v>
      </c>
      <c r="D262" s="10">
        <v>22</v>
      </c>
      <c r="E262" s="11"/>
      <c r="F262" s="12"/>
      <c r="G262" s="12">
        <f t="shared" si="55"/>
        <v>22</v>
      </c>
      <c r="H262" s="13">
        <f t="shared" si="42"/>
        <v>62.937599999999996</v>
      </c>
      <c r="I262" s="14">
        <f t="shared" si="43"/>
        <v>0</v>
      </c>
      <c r="J262" s="14">
        <f t="shared" si="44"/>
        <v>0</v>
      </c>
      <c r="K262" s="15">
        <f t="shared" si="45"/>
        <v>62.937599999999996</v>
      </c>
      <c r="L262" s="14">
        <f t="shared" si="46"/>
        <v>61.5428</v>
      </c>
      <c r="M262" s="14">
        <f t="shared" si="47"/>
        <v>0</v>
      </c>
      <c r="N262" s="14">
        <f t="shared" si="48"/>
        <v>0</v>
      </c>
      <c r="O262" s="15">
        <f t="shared" si="49"/>
        <v>61.5428</v>
      </c>
      <c r="P262" s="14">
        <f t="shared" si="50"/>
        <v>57.250599999999999</v>
      </c>
      <c r="Q262" s="14">
        <f t="shared" si="51"/>
        <v>0</v>
      </c>
      <c r="R262" s="14">
        <f t="shared" si="52"/>
        <v>0</v>
      </c>
      <c r="S262" s="15">
        <f t="shared" si="53"/>
        <v>57.250599999999999</v>
      </c>
    </row>
    <row r="263" spans="1:19" ht="15.75">
      <c r="A263" s="56">
        <v>257</v>
      </c>
      <c r="B263" s="16" t="s">
        <v>42</v>
      </c>
      <c r="C263" s="9" t="s">
        <v>30</v>
      </c>
      <c r="D263" s="10">
        <v>17</v>
      </c>
      <c r="E263" s="11"/>
      <c r="F263" s="12"/>
      <c r="G263" s="12">
        <f t="shared" si="55"/>
        <v>17</v>
      </c>
      <c r="H263" s="13">
        <f t="shared" si="42"/>
        <v>48.633599999999994</v>
      </c>
      <c r="I263" s="14">
        <f t="shared" si="43"/>
        <v>0</v>
      </c>
      <c r="J263" s="14">
        <f t="shared" si="44"/>
        <v>0</v>
      </c>
      <c r="K263" s="15">
        <f t="shared" si="45"/>
        <v>48.633599999999994</v>
      </c>
      <c r="L263" s="14">
        <f t="shared" si="46"/>
        <v>47.555800000000005</v>
      </c>
      <c r="M263" s="14">
        <f t="shared" si="47"/>
        <v>0</v>
      </c>
      <c r="N263" s="14">
        <f t="shared" si="48"/>
        <v>0</v>
      </c>
      <c r="O263" s="15">
        <f t="shared" si="49"/>
        <v>47.555800000000005</v>
      </c>
      <c r="P263" s="14">
        <f t="shared" si="50"/>
        <v>44.239100000000001</v>
      </c>
      <c r="Q263" s="14">
        <f t="shared" si="51"/>
        <v>0</v>
      </c>
      <c r="R263" s="14">
        <f t="shared" si="52"/>
        <v>0</v>
      </c>
      <c r="S263" s="15">
        <f t="shared" si="53"/>
        <v>44.239100000000001</v>
      </c>
    </row>
    <row r="264" spans="1:19" ht="15.75">
      <c r="A264" s="56">
        <v>258</v>
      </c>
      <c r="B264" s="16" t="s">
        <v>42</v>
      </c>
      <c r="C264" s="9" t="s">
        <v>31</v>
      </c>
      <c r="D264" s="10">
        <v>29</v>
      </c>
      <c r="E264" s="11"/>
      <c r="F264" s="12"/>
      <c r="G264" s="12">
        <f t="shared" si="55"/>
        <v>29</v>
      </c>
      <c r="H264" s="13">
        <f t="shared" si="42"/>
        <v>82.963200000000001</v>
      </c>
      <c r="I264" s="14">
        <f t="shared" si="43"/>
        <v>0</v>
      </c>
      <c r="J264" s="14">
        <f t="shared" si="44"/>
        <v>0</v>
      </c>
      <c r="K264" s="15">
        <f t="shared" si="45"/>
        <v>82.963200000000001</v>
      </c>
      <c r="L264" s="14">
        <f t="shared" si="46"/>
        <v>81.124600000000001</v>
      </c>
      <c r="M264" s="14">
        <f t="shared" si="47"/>
        <v>0</v>
      </c>
      <c r="N264" s="14">
        <f t="shared" si="48"/>
        <v>0</v>
      </c>
      <c r="O264" s="15">
        <f t="shared" si="49"/>
        <v>81.124600000000001</v>
      </c>
      <c r="P264" s="14">
        <f t="shared" si="50"/>
        <v>75.466700000000003</v>
      </c>
      <c r="Q264" s="14">
        <f t="shared" si="51"/>
        <v>0</v>
      </c>
      <c r="R264" s="14">
        <f t="shared" si="52"/>
        <v>0</v>
      </c>
      <c r="S264" s="15">
        <f t="shared" si="53"/>
        <v>75.466700000000003</v>
      </c>
    </row>
    <row r="265" spans="1:19" ht="15.75">
      <c r="A265" s="56">
        <v>259</v>
      </c>
      <c r="B265" s="19" t="s">
        <v>42</v>
      </c>
      <c r="C265" s="9" t="s">
        <v>43</v>
      </c>
      <c r="D265" s="10">
        <v>38</v>
      </c>
      <c r="E265" s="11"/>
      <c r="F265" s="12"/>
      <c r="G265" s="12">
        <f t="shared" si="55"/>
        <v>38</v>
      </c>
      <c r="H265" s="13">
        <f t="shared" si="42"/>
        <v>108.71039999999999</v>
      </c>
      <c r="I265" s="14">
        <f t="shared" si="43"/>
        <v>0</v>
      </c>
      <c r="J265" s="14">
        <f t="shared" si="44"/>
        <v>0</v>
      </c>
      <c r="K265" s="15">
        <f t="shared" si="45"/>
        <v>108.71039999999999</v>
      </c>
      <c r="L265" s="14">
        <f t="shared" si="46"/>
        <v>106.30120000000001</v>
      </c>
      <c r="M265" s="14">
        <f t="shared" si="47"/>
        <v>0</v>
      </c>
      <c r="N265" s="14">
        <f t="shared" si="48"/>
        <v>0</v>
      </c>
      <c r="O265" s="15">
        <f t="shared" si="49"/>
        <v>106.30120000000001</v>
      </c>
      <c r="P265" s="14">
        <f t="shared" si="50"/>
        <v>98.8874</v>
      </c>
      <c r="Q265" s="14">
        <f t="shared" si="51"/>
        <v>0</v>
      </c>
      <c r="R265" s="14">
        <f t="shared" si="52"/>
        <v>0</v>
      </c>
      <c r="S265" s="15">
        <f t="shared" si="53"/>
        <v>98.8874</v>
      </c>
    </row>
    <row r="266" spans="1:19" ht="15.75">
      <c r="A266" s="56">
        <v>260</v>
      </c>
      <c r="B266" s="19" t="s">
        <v>42</v>
      </c>
      <c r="C266" s="9" t="s">
        <v>73</v>
      </c>
      <c r="D266" s="10">
        <v>11</v>
      </c>
      <c r="E266" s="11"/>
      <c r="F266" s="12">
        <v>124</v>
      </c>
      <c r="G266" s="12">
        <f t="shared" si="55"/>
        <v>135</v>
      </c>
      <c r="H266" s="13">
        <f t="shared" si="42"/>
        <v>31.468799999999998</v>
      </c>
      <c r="I266" s="14">
        <f t="shared" si="43"/>
        <v>0</v>
      </c>
      <c r="J266" s="14">
        <f t="shared" si="44"/>
        <v>339.43760000000003</v>
      </c>
      <c r="K266" s="15">
        <f t="shared" si="45"/>
        <v>370.90640000000002</v>
      </c>
      <c r="L266" s="14">
        <f t="shared" si="46"/>
        <v>30.7714</v>
      </c>
      <c r="M266" s="14">
        <f t="shared" si="47"/>
        <v>0</v>
      </c>
      <c r="N266" s="14">
        <f t="shared" si="48"/>
        <v>332.4316</v>
      </c>
      <c r="O266" s="15">
        <f t="shared" si="49"/>
        <v>363.20299999999997</v>
      </c>
      <c r="P266" s="14">
        <f t="shared" si="50"/>
        <v>28.625299999999999</v>
      </c>
      <c r="Q266" s="14">
        <f t="shared" si="51"/>
        <v>0</v>
      </c>
      <c r="R266" s="14">
        <f t="shared" si="52"/>
        <v>314.65000000000003</v>
      </c>
      <c r="S266" s="15">
        <f t="shared" si="53"/>
        <v>343.27530000000002</v>
      </c>
    </row>
    <row r="267" spans="1:19" ht="15.75">
      <c r="A267" s="56">
        <v>261</v>
      </c>
      <c r="B267" s="19" t="s">
        <v>42</v>
      </c>
      <c r="C267" s="9" t="s">
        <v>177</v>
      </c>
      <c r="D267" s="10">
        <v>12.5</v>
      </c>
      <c r="E267" s="11"/>
      <c r="F267" s="12"/>
      <c r="G267" s="12">
        <f t="shared" si="55"/>
        <v>12.5</v>
      </c>
      <c r="H267" s="13">
        <f t="shared" si="42"/>
        <v>35.76</v>
      </c>
      <c r="I267" s="14">
        <f t="shared" si="43"/>
        <v>0</v>
      </c>
      <c r="J267" s="14">
        <f t="shared" si="44"/>
        <v>0</v>
      </c>
      <c r="K267" s="15">
        <f t="shared" si="45"/>
        <v>35.76</v>
      </c>
      <c r="L267" s="14">
        <f t="shared" si="46"/>
        <v>34.967500000000001</v>
      </c>
      <c r="M267" s="14">
        <f t="shared" si="47"/>
        <v>0</v>
      </c>
      <c r="N267" s="14">
        <f t="shared" si="48"/>
        <v>0</v>
      </c>
      <c r="O267" s="15">
        <f t="shared" si="49"/>
        <v>34.967500000000001</v>
      </c>
      <c r="P267" s="14">
        <f t="shared" si="50"/>
        <v>32.528750000000002</v>
      </c>
      <c r="Q267" s="14">
        <f t="shared" si="51"/>
        <v>0</v>
      </c>
      <c r="R267" s="14">
        <f t="shared" si="52"/>
        <v>0</v>
      </c>
      <c r="S267" s="15">
        <f t="shared" si="53"/>
        <v>32.528750000000002</v>
      </c>
    </row>
    <row r="268" spans="1:19" ht="15.75">
      <c r="A268" s="56">
        <v>262</v>
      </c>
      <c r="B268" s="19" t="s">
        <v>42</v>
      </c>
      <c r="C268" s="9" t="s">
        <v>98</v>
      </c>
      <c r="D268" s="10"/>
      <c r="E268" s="11">
        <v>27</v>
      </c>
      <c r="F268" s="12"/>
      <c r="G268" s="12">
        <f t="shared" si="55"/>
        <v>27</v>
      </c>
      <c r="H268" s="13">
        <f t="shared" si="42"/>
        <v>0</v>
      </c>
      <c r="I268" s="14">
        <f t="shared" si="43"/>
        <v>83.670299999999997</v>
      </c>
      <c r="J268" s="14">
        <f t="shared" si="44"/>
        <v>0</v>
      </c>
      <c r="K268" s="15">
        <f t="shared" si="45"/>
        <v>83.670299999999997</v>
      </c>
      <c r="L268" s="14">
        <f t="shared" si="46"/>
        <v>0</v>
      </c>
      <c r="M268" s="14">
        <f t="shared" si="47"/>
        <v>81.823499999999996</v>
      </c>
      <c r="N268" s="14">
        <f t="shared" si="48"/>
        <v>0</v>
      </c>
      <c r="O268" s="15">
        <f t="shared" si="49"/>
        <v>81.823499999999996</v>
      </c>
      <c r="P268" s="14">
        <f t="shared" si="50"/>
        <v>0</v>
      </c>
      <c r="Q268" s="14">
        <f t="shared" si="51"/>
        <v>80.273700000000005</v>
      </c>
      <c r="R268" s="14">
        <f t="shared" si="52"/>
        <v>0</v>
      </c>
      <c r="S268" s="15">
        <f t="shared" si="53"/>
        <v>80.273700000000005</v>
      </c>
    </row>
    <row r="269" spans="1:19">
      <c r="A269" s="56">
        <v>263</v>
      </c>
      <c r="B269" s="9" t="s">
        <v>177</v>
      </c>
      <c r="C269" s="9" t="s">
        <v>98</v>
      </c>
      <c r="D269" s="10"/>
      <c r="E269" s="11">
        <v>15</v>
      </c>
      <c r="F269" s="12"/>
      <c r="G269" s="12">
        <v>15</v>
      </c>
      <c r="H269" s="13">
        <f t="shared" ref="H269:H295" si="56">D269*2.8608</f>
        <v>0</v>
      </c>
      <c r="I269" s="14">
        <f t="shared" ref="I269:I295" si="57">E269*3.0989</f>
        <v>46.483499999999999</v>
      </c>
      <c r="J269" s="14">
        <f t="shared" ref="J269:J295" si="58">F269*2.7374</f>
        <v>0</v>
      </c>
      <c r="K269" s="15">
        <f t="shared" ref="K269:K295" si="59">H269+I269+J269</f>
        <v>46.483499999999999</v>
      </c>
      <c r="L269" s="14">
        <f t="shared" ref="L269:L295" si="60">D269*2.7974</f>
        <v>0</v>
      </c>
      <c r="M269" s="14">
        <f t="shared" ref="M269:M295" si="61">E269*3.0305</f>
        <v>45.457499999999996</v>
      </c>
      <c r="N269" s="14">
        <f t="shared" ref="N269:N295" si="62">F269*2.6809</f>
        <v>0</v>
      </c>
      <c r="O269" s="15">
        <f t="shared" ref="O269:O295" si="63">L269+M269+N269</f>
        <v>45.457499999999996</v>
      </c>
      <c r="P269" s="14">
        <f t="shared" ref="P269:P295" si="64">D269*2.6023</f>
        <v>0</v>
      </c>
      <c r="Q269" s="14">
        <f t="shared" ref="Q269:Q295" si="65">E269*2.9731</f>
        <v>44.596499999999999</v>
      </c>
      <c r="R269" s="14">
        <f t="shared" ref="R269:R295" si="66">F269*2.5375</f>
        <v>0</v>
      </c>
      <c r="S269" s="15">
        <f t="shared" ref="S269:S295" si="67">P269+Q269+R269</f>
        <v>44.596499999999999</v>
      </c>
    </row>
    <row r="270" spans="1:19" ht="15.75">
      <c r="A270" s="56">
        <v>264</v>
      </c>
      <c r="B270" s="16" t="s">
        <v>42</v>
      </c>
      <c r="C270" s="9" t="s">
        <v>178</v>
      </c>
      <c r="D270" s="10">
        <v>11.5</v>
      </c>
      <c r="E270" s="11"/>
      <c r="F270" s="12"/>
      <c r="G270" s="12">
        <f t="shared" si="55"/>
        <v>11.5</v>
      </c>
      <c r="H270" s="13">
        <f t="shared" si="56"/>
        <v>32.8992</v>
      </c>
      <c r="I270" s="14">
        <f t="shared" si="57"/>
        <v>0</v>
      </c>
      <c r="J270" s="14">
        <f t="shared" si="58"/>
        <v>0</v>
      </c>
      <c r="K270" s="15">
        <f t="shared" si="59"/>
        <v>32.8992</v>
      </c>
      <c r="L270" s="14">
        <f t="shared" si="60"/>
        <v>32.170099999999998</v>
      </c>
      <c r="M270" s="14">
        <f t="shared" si="61"/>
        <v>0</v>
      </c>
      <c r="N270" s="14">
        <f t="shared" si="62"/>
        <v>0</v>
      </c>
      <c r="O270" s="15">
        <f t="shared" si="63"/>
        <v>32.170099999999998</v>
      </c>
      <c r="P270" s="14">
        <f t="shared" si="64"/>
        <v>29.926449999999999</v>
      </c>
      <c r="Q270" s="14">
        <f t="shared" si="65"/>
        <v>0</v>
      </c>
      <c r="R270" s="14">
        <f t="shared" si="66"/>
        <v>0</v>
      </c>
      <c r="S270" s="15">
        <f t="shared" si="67"/>
        <v>29.926449999999999</v>
      </c>
    </row>
    <row r="271" spans="1:19" ht="15.75">
      <c r="A271" s="56">
        <v>265</v>
      </c>
      <c r="B271" s="16" t="s">
        <v>42</v>
      </c>
      <c r="C271" s="9" t="s">
        <v>179</v>
      </c>
      <c r="D271" s="10">
        <v>11</v>
      </c>
      <c r="E271" s="11"/>
      <c r="F271" s="12"/>
      <c r="G271" s="12">
        <f t="shared" si="55"/>
        <v>11</v>
      </c>
      <c r="H271" s="13">
        <f t="shared" si="56"/>
        <v>31.468799999999998</v>
      </c>
      <c r="I271" s="14">
        <f t="shared" si="57"/>
        <v>0</v>
      </c>
      <c r="J271" s="14">
        <f t="shared" si="58"/>
        <v>0</v>
      </c>
      <c r="K271" s="15">
        <f t="shared" si="59"/>
        <v>31.468799999999998</v>
      </c>
      <c r="L271" s="14">
        <f t="shared" si="60"/>
        <v>30.7714</v>
      </c>
      <c r="M271" s="14">
        <f t="shared" si="61"/>
        <v>0</v>
      </c>
      <c r="N271" s="14">
        <f t="shared" si="62"/>
        <v>0</v>
      </c>
      <c r="O271" s="15">
        <f t="shared" si="63"/>
        <v>30.7714</v>
      </c>
      <c r="P271" s="14">
        <f t="shared" si="64"/>
        <v>28.625299999999999</v>
      </c>
      <c r="Q271" s="14">
        <f t="shared" si="65"/>
        <v>0</v>
      </c>
      <c r="R271" s="14">
        <f t="shared" si="66"/>
        <v>0</v>
      </c>
      <c r="S271" s="15">
        <f t="shared" si="67"/>
        <v>28.625299999999999</v>
      </c>
    </row>
    <row r="272" spans="1:19" ht="15.75">
      <c r="A272" s="56">
        <v>266</v>
      </c>
      <c r="B272" s="16" t="s">
        <v>42</v>
      </c>
      <c r="C272" s="9" t="s">
        <v>44</v>
      </c>
      <c r="D272" s="10">
        <v>57</v>
      </c>
      <c r="E272" s="11"/>
      <c r="F272" s="37"/>
      <c r="G272" s="12">
        <f t="shared" si="55"/>
        <v>57</v>
      </c>
      <c r="H272" s="13">
        <f t="shared" si="56"/>
        <v>163.06559999999999</v>
      </c>
      <c r="I272" s="14">
        <f t="shared" si="57"/>
        <v>0</v>
      </c>
      <c r="J272" s="14">
        <f t="shared" si="58"/>
        <v>0</v>
      </c>
      <c r="K272" s="15">
        <f t="shared" si="59"/>
        <v>163.06559999999999</v>
      </c>
      <c r="L272" s="14">
        <f t="shared" si="60"/>
        <v>159.45180000000002</v>
      </c>
      <c r="M272" s="14">
        <f t="shared" si="61"/>
        <v>0</v>
      </c>
      <c r="N272" s="14">
        <f t="shared" si="62"/>
        <v>0</v>
      </c>
      <c r="O272" s="15">
        <f t="shared" si="63"/>
        <v>159.45180000000002</v>
      </c>
      <c r="P272" s="14">
        <f t="shared" si="64"/>
        <v>148.33109999999999</v>
      </c>
      <c r="Q272" s="14">
        <f t="shared" si="65"/>
        <v>0</v>
      </c>
      <c r="R272" s="14">
        <f t="shared" si="66"/>
        <v>0</v>
      </c>
      <c r="S272" s="15">
        <f t="shared" si="67"/>
        <v>148.33109999999999</v>
      </c>
    </row>
    <row r="273" spans="1:19">
      <c r="A273" s="56">
        <v>267</v>
      </c>
      <c r="B273" s="20" t="s">
        <v>30</v>
      </c>
      <c r="C273" s="9" t="s">
        <v>16</v>
      </c>
      <c r="D273" s="10">
        <v>28</v>
      </c>
      <c r="E273" s="11"/>
      <c r="F273" s="12">
        <v>8</v>
      </c>
      <c r="G273" s="12">
        <f t="shared" si="55"/>
        <v>36</v>
      </c>
      <c r="H273" s="13">
        <f t="shared" si="56"/>
        <v>80.102399999999989</v>
      </c>
      <c r="I273" s="14">
        <f t="shared" si="57"/>
        <v>0</v>
      </c>
      <c r="J273" s="14">
        <f t="shared" si="58"/>
        <v>21.8992</v>
      </c>
      <c r="K273" s="15">
        <f t="shared" si="59"/>
        <v>102.0016</v>
      </c>
      <c r="L273" s="14">
        <f t="shared" si="60"/>
        <v>78.327200000000005</v>
      </c>
      <c r="M273" s="14">
        <f t="shared" si="61"/>
        <v>0</v>
      </c>
      <c r="N273" s="14">
        <f t="shared" si="62"/>
        <v>21.447199999999999</v>
      </c>
      <c r="O273" s="15">
        <f t="shared" si="63"/>
        <v>99.7744</v>
      </c>
      <c r="P273" s="14">
        <f t="shared" si="64"/>
        <v>72.864400000000003</v>
      </c>
      <c r="Q273" s="14">
        <f t="shared" si="65"/>
        <v>0</v>
      </c>
      <c r="R273" s="14">
        <f t="shared" si="66"/>
        <v>20.3</v>
      </c>
      <c r="S273" s="15">
        <f t="shared" si="67"/>
        <v>93.164400000000001</v>
      </c>
    </row>
    <row r="274" spans="1:19">
      <c r="A274" s="56">
        <v>268</v>
      </c>
      <c r="B274" s="17" t="s">
        <v>42</v>
      </c>
      <c r="C274" s="9" t="s">
        <v>167</v>
      </c>
      <c r="D274" s="10">
        <v>17</v>
      </c>
      <c r="E274" s="11"/>
      <c r="F274" s="12"/>
      <c r="G274" s="12">
        <f t="shared" si="55"/>
        <v>17</v>
      </c>
      <c r="H274" s="13">
        <f t="shared" si="56"/>
        <v>48.633599999999994</v>
      </c>
      <c r="I274" s="14">
        <f t="shared" si="57"/>
        <v>0</v>
      </c>
      <c r="J274" s="14">
        <f t="shared" si="58"/>
        <v>0</v>
      </c>
      <c r="K274" s="15">
        <f t="shared" si="59"/>
        <v>48.633599999999994</v>
      </c>
      <c r="L274" s="14">
        <f t="shared" si="60"/>
        <v>47.555800000000005</v>
      </c>
      <c r="M274" s="14">
        <f t="shared" si="61"/>
        <v>0</v>
      </c>
      <c r="N274" s="14">
        <f t="shared" si="62"/>
        <v>0</v>
      </c>
      <c r="O274" s="15">
        <f t="shared" si="63"/>
        <v>47.555800000000005</v>
      </c>
      <c r="P274" s="14">
        <f t="shared" si="64"/>
        <v>44.239100000000001</v>
      </c>
      <c r="Q274" s="14">
        <f t="shared" si="65"/>
        <v>0</v>
      </c>
      <c r="R274" s="14">
        <f t="shared" si="66"/>
        <v>0</v>
      </c>
      <c r="S274" s="15">
        <f t="shared" si="67"/>
        <v>44.239100000000001</v>
      </c>
    </row>
    <row r="275" spans="1:19">
      <c r="A275" s="56">
        <v>269</v>
      </c>
      <c r="B275" s="17"/>
      <c r="C275" s="9" t="s">
        <v>178</v>
      </c>
      <c r="D275" s="10">
        <v>8</v>
      </c>
      <c r="E275" s="11"/>
      <c r="F275" s="12"/>
      <c r="G275" s="12">
        <f t="shared" si="55"/>
        <v>8</v>
      </c>
      <c r="H275" s="13">
        <f t="shared" si="56"/>
        <v>22.886399999999998</v>
      </c>
      <c r="I275" s="14">
        <f t="shared" si="57"/>
        <v>0</v>
      </c>
      <c r="J275" s="14">
        <f t="shared" si="58"/>
        <v>0</v>
      </c>
      <c r="K275" s="15">
        <f t="shared" si="59"/>
        <v>22.886399999999998</v>
      </c>
      <c r="L275" s="14">
        <f t="shared" si="60"/>
        <v>22.379200000000001</v>
      </c>
      <c r="M275" s="14">
        <f t="shared" si="61"/>
        <v>0</v>
      </c>
      <c r="N275" s="14">
        <f t="shared" si="62"/>
        <v>0</v>
      </c>
      <c r="O275" s="15">
        <f t="shared" si="63"/>
        <v>22.379200000000001</v>
      </c>
      <c r="P275" s="14">
        <f t="shared" si="64"/>
        <v>20.8184</v>
      </c>
      <c r="Q275" s="14">
        <f t="shared" si="65"/>
        <v>0</v>
      </c>
      <c r="R275" s="14">
        <f t="shared" si="66"/>
        <v>0</v>
      </c>
      <c r="S275" s="15">
        <f t="shared" si="67"/>
        <v>20.8184</v>
      </c>
    </row>
    <row r="276" spans="1:19">
      <c r="A276" s="56">
        <v>270</v>
      </c>
      <c r="B276" s="17" t="s">
        <v>42</v>
      </c>
      <c r="C276" s="9" t="s">
        <v>31</v>
      </c>
      <c r="D276" s="10">
        <v>9</v>
      </c>
      <c r="E276" s="11"/>
      <c r="F276" s="12"/>
      <c r="G276" s="12">
        <f t="shared" si="55"/>
        <v>9</v>
      </c>
      <c r="H276" s="13">
        <f t="shared" si="56"/>
        <v>25.747199999999999</v>
      </c>
      <c r="I276" s="14">
        <f t="shared" si="57"/>
        <v>0</v>
      </c>
      <c r="J276" s="14">
        <f t="shared" si="58"/>
        <v>0</v>
      </c>
      <c r="K276" s="15">
        <f t="shared" si="59"/>
        <v>25.747199999999999</v>
      </c>
      <c r="L276" s="14">
        <f t="shared" si="60"/>
        <v>25.176600000000001</v>
      </c>
      <c r="M276" s="14">
        <f t="shared" si="61"/>
        <v>0</v>
      </c>
      <c r="N276" s="14">
        <f t="shared" si="62"/>
        <v>0</v>
      </c>
      <c r="O276" s="15">
        <f t="shared" si="63"/>
        <v>25.176600000000001</v>
      </c>
      <c r="P276" s="14">
        <f t="shared" si="64"/>
        <v>23.4207</v>
      </c>
      <c r="Q276" s="14">
        <f t="shared" si="65"/>
        <v>0</v>
      </c>
      <c r="R276" s="14">
        <f t="shared" si="66"/>
        <v>0</v>
      </c>
      <c r="S276" s="15">
        <f t="shared" si="67"/>
        <v>23.4207</v>
      </c>
    </row>
    <row r="277" spans="1:19">
      <c r="A277" s="56">
        <v>271</v>
      </c>
      <c r="B277" s="17" t="s">
        <v>42</v>
      </c>
      <c r="C277" s="9" t="s">
        <v>43</v>
      </c>
      <c r="D277" s="10">
        <v>21</v>
      </c>
      <c r="E277" s="11"/>
      <c r="F277" s="12"/>
      <c r="G277" s="12">
        <f t="shared" si="55"/>
        <v>21</v>
      </c>
      <c r="H277" s="13">
        <f t="shared" si="56"/>
        <v>60.076799999999999</v>
      </c>
      <c r="I277" s="14">
        <f t="shared" si="57"/>
        <v>0</v>
      </c>
      <c r="J277" s="14">
        <f t="shared" si="58"/>
        <v>0</v>
      </c>
      <c r="K277" s="15">
        <f t="shared" si="59"/>
        <v>60.076799999999999</v>
      </c>
      <c r="L277" s="14">
        <f t="shared" si="60"/>
        <v>58.745400000000004</v>
      </c>
      <c r="M277" s="14">
        <f t="shared" si="61"/>
        <v>0</v>
      </c>
      <c r="N277" s="14">
        <f t="shared" si="62"/>
        <v>0</v>
      </c>
      <c r="O277" s="15">
        <f t="shared" si="63"/>
        <v>58.745400000000004</v>
      </c>
      <c r="P277" s="14">
        <f t="shared" si="64"/>
        <v>54.648299999999999</v>
      </c>
      <c r="Q277" s="14">
        <f t="shared" si="65"/>
        <v>0</v>
      </c>
      <c r="R277" s="14">
        <f t="shared" si="66"/>
        <v>0</v>
      </c>
      <c r="S277" s="15">
        <f t="shared" si="67"/>
        <v>54.648299999999999</v>
      </c>
    </row>
    <row r="278" spans="1:19">
      <c r="A278" s="56">
        <v>272</v>
      </c>
      <c r="B278" s="17" t="s">
        <v>42</v>
      </c>
      <c r="C278" s="9" t="s">
        <v>44</v>
      </c>
      <c r="D278" s="10">
        <v>43</v>
      </c>
      <c r="E278" s="11"/>
      <c r="F278" s="12"/>
      <c r="G278" s="12">
        <f t="shared" si="55"/>
        <v>43</v>
      </c>
      <c r="H278" s="13">
        <f t="shared" si="56"/>
        <v>123.01439999999999</v>
      </c>
      <c r="I278" s="14">
        <f t="shared" si="57"/>
        <v>0</v>
      </c>
      <c r="J278" s="14">
        <f t="shared" si="58"/>
        <v>0</v>
      </c>
      <c r="K278" s="15">
        <f t="shared" si="59"/>
        <v>123.01439999999999</v>
      </c>
      <c r="L278" s="14">
        <f t="shared" si="60"/>
        <v>120.2882</v>
      </c>
      <c r="M278" s="14">
        <f t="shared" si="61"/>
        <v>0</v>
      </c>
      <c r="N278" s="14">
        <f t="shared" si="62"/>
        <v>0</v>
      </c>
      <c r="O278" s="15">
        <f t="shared" si="63"/>
        <v>120.2882</v>
      </c>
      <c r="P278" s="14">
        <f t="shared" si="64"/>
        <v>111.8989</v>
      </c>
      <c r="Q278" s="14">
        <f t="shared" si="65"/>
        <v>0</v>
      </c>
      <c r="R278" s="14">
        <f t="shared" si="66"/>
        <v>0</v>
      </c>
      <c r="S278" s="15">
        <f t="shared" si="67"/>
        <v>111.8989</v>
      </c>
    </row>
    <row r="279" spans="1:19">
      <c r="A279" s="56">
        <v>273</v>
      </c>
      <c r="B279" s="17"/>
      <c r="C279" s="9" t="s">
        <v>180</v>
      </c>
      <c r="D279" s="10"/>
      <c r="E279" s="11">
        <v>14</v>
      </c>
      <c r="F279" s="12"/>
      <c r="G279" s="12">
        <f t="shared" si="55"/>
        <v>14</v>
      </c>
      <c r="H279" s="13">
        <f t="shared" si="56"/>
        <v>0</v>
      </c>
      <c r="I279" s="14">
        <f t="shared" si="57"/>
        <v>43.384599999999999</v>
      </c>
      <c r="J279" s="14">
        <f t="shared" si="58"/>
        <v>0</v>
      </c>
      <c r="K279" s="15">
        <f t="shared" si="59"/>
        <v>43.384599999999999</v>
      </c>
      <c r="L279" s="14">
        <f t="shared" si="60"/>
        <v>0</v>
      </c>
      <c r="M279" s="14">
        <f t="shared" si="61"/>
        <v>42.427</v>
      </c>
      <c r="N279" s="14">
        <f t="shared" si="62"/>
        <v>0</v>
      </c>
      <c r="O279" s="15">
        <f t="shared" si="63"/>
        <v>42.427</v>
      </c>
      <c r="P279" s="14">
        <f t="shared" si="64"/>
        <v>0</v>
      </c>
      <c r="Q279" s="14">
        <f t="shared" si="65"/>
        <v>41.623400000000004</v>
      </c>
      <c r="R279" s="14">
        <f t="shared" si="66"/>
        <v>0</v>
      </c>
      <c r="S279" s="15">
        <f t="shared" si="67"/>
        <v>41.623400000000004</v>
      </c>
    </row>
    <row r="280" spans="1:19" ht="24">
      <c r="A280" s="56">
        <v>274</v>
      </c>
      <c r="B280" s="20" t="s">
        <v>181</v>
      </c>
      <c r="C280" s="9" t="s">
        <v>82</v>
      </c>
      <c r="D280" s="10">
        <v>12.5</v>
      </c>
      <c r="E280" s="11"/>
      <c r="F280" s="12"/>
      <c r="G280" s="12">
        <f t="shared" si="55"/>
        <v>12.5</v>
      </c>
      <c r="H280" s="13">
        <f t="shared" si="56"/>
        <v>35.76</v>
      </c>
      <c r="I280" s="14">
        <f t="shared" si="57"/>
        <v>0</v>
      </c>
      <c r="J280" s="14">
        <f t="shared" si="58"/>
        <v>0</v>
      </c>
      <c r="K280" s="15">
        <f t="shared" si="59"/>
        <v>35.76</v>
      </c>
      <c r="L280" s="14">
        <f t="shared" si="60"/>
        <v>34.967500000000001</v>
      </c>
      <c r="M280" s="14">
        <f t="shared" si="61"/>
        <v>0</v>
      </c>
      <c r="N280" s="14">
        <f t="shared" si="62"/>
        <v>0</v>
      </c>
      <c r="O280" s="15">
        <f t="shared" si="63"/>
        <v>34.967500000000001</v>
      </c>
      <c r="P280" s="14">
        <f t="shared" si="64"/>
        <v>32.528750000000002</v>
      </c>
      <c r="Q280" s="14">
        <f t="shared" si="65"/>
        <v>0</v>
      </c>
      <c r="R280" s="14">
        <f t="shared" si="66"/>
        <v>0</v>
      </c>
      <c r="S280" s="15">
        <f t="shared" si="67"/>
        <v>32.528750000000002</v>
      </c>
    </row>
    <row r="281" spans="1:19" ht="22.5">
      <c r="A281" s="56">
        <v>275</v>
      </c>
      <c r="B281" s="16"/>
      <c r="C281" s="9" t="s">
        <v>182</v>
      </c>
      <c r="D281" s="10">
        <v>7</v>
      </c>
      <c r="E281" s="11">
        <v>12.5</v>
      </c>
      <c r="F281" s="12"/>
      <c r="G281" s="12">
        <f t="shared" si="55"/>
        <v>19.5</v>
      </c>
      <c r="H281" s="13">
        <f t="shared" si="56"/>
        <v>20.025599999999997</v>
      </c>
      <c r="I281" s="14">
        <f t="shared" si="57"/>
        <v>38.736249999999998</v>
      </c>
      <c r="J281" s="14">
        <f t="shared" si="58"/>
        <v>0</v>
      </c>
      <c r="K281" s="15">
        <f t="shared" si="59"/>
        <v>58.761849999999995</v>
      </c>
      <c r="L281" s="14">
        <f t="shared" si="60"/>
        <v>19.581800000000001</v>
      </c>
      <c r="M281" s="14">
        <f t="shared" si="61"/>
        <v>37.881250000000001</v>
      </c>
      <c r="N281" s="14">
        <f t="shared" si="62"/>
        <v>0</v>
      </c>
      <c r="O281" s="15">
        <f t="shared" si="63"/>
        <v>57.463050000000003</v>
      </c>
      <c r="P281" s="14">
        <f t="shared" si="64"/>
        <v>18.216100000000001</v>
      </c>
      <c r="Q281" s="14">
        <f t="shared" si="65"/>
        <v>37.16375</v>
      </c>
      <c r="R281" s="14">
        <f t="shared" si="66"/>
        <v>0</v>
      </c>
      <c r="S281" s="15">
        <f t="shared" si="67"/>
        <v>55.379850000000005</v>
      </c>
    </row>
    <row r="282" spans="1:19" ht="15.75">
      <c r="A282" s="56">
        <v>276</v>
      </c>
      <c r="B282" s="16" t="s">
        <v>42</v>
      </c>
      <c r="C282" s="9" t="s">
        <v>90</v>
      </c>
      <c r="D282" s="10"/>
      <c r="E282" s="11">
        <v>7</v>
      </c>
      <c r="F282" s="12"/>
      <c r="G282" s="12">
        <f t="shared" si="55"/>
        <v>7</v>
      </c>
      <c r="H282" s="13">
        <f t="shared" si="56"/>
        <v>0</v>
      </c>
      <c r="I282" s="14">
        <f t="shared" si="57"/>
        <v>21.692299999999999</v>
      </c>
      <c r="J282" s="14">
        <f t="shared" si="58"/>
        <v>0</v>
      </c>
      <c r="K282" s="15">
        <f t="shared" si="59"/>
        <v>21.692299999999999</v>
      </c>
      <c r="L282" s="14">
        <f t="shared" si="60"/>
        <v>0</v>
      </c>
      <c r="M282" s="14">
        <f t="shared" si="61"/>
        <v>21.2135</v>
      </c>
      <c r="N282" s="14">
        <f t="shared" si="62"/>
        <v>0</v>
      </c>
      <c r="O282" s="15">
        <f t="shared" si="63"/>
        <v>21.2135</v>
      </c>
      <c r="P282" s="14">
        <f t="shared" si="64"/>
        <v>0</v>
      </c>
      <c r="Q282" s="14">
        <f t="shared" si="65"/>
        <v>20.811700000000002</v>
      </c>
      <c r="R282" s="14">
        <f t="shared" si="66"/>
        <v>0</v>
      </c>
      <c r="S282" s="15">
        <f t="shared" si="67"/>
        <v>20.811700000000002</v>
      </c>
    </row>
    <row r="283" spans="1:19" ht="15.75">
      <c r="A283" s="56">
        <v>277</v>
      </c>
      <c r="B283" s="16" t="s">
        <v>42</v>
      </c>
      <c r="C283" s="9" t="s">
        <v>183</v>
      </c>
      <c r="D283" s="10"/>
      <c r="E283" s="11">
        <v>13</v>
      </c>
      <c r="F283" s="12"/>
      <c r="G283" s="12">
        <f t="shared" si="55"/>
        <v>13</v>
      </c>
      <c r="H283" s="13">
        <f t="shared" si="56"/>
        <v>0</v>
      </c>
      <c r="I283" s="14">
        <f t="shared" si="57"/>
        <v>40.285699999999999</v>
      </c>
      <c r="J283" s="14">
        <f t="shared" si="58"/>
        <v>0</v>
      </c>
      <c r="K283" s="15">
        <f t="shared" si="59"/>
        <v>40.285699999999999</v>
      </c>
      <c r="L283" s="14">
        <f t="shared" si="60"/>
        <v>0</v>
      </c>
      <c r="M283" s="14">
        <f t="shared" si="61"/>
        <v>39.396500000000003</v>
      </c>
      <c r="N283" s="14">
        <f t="shared" si="62"/>
        <v>0</v>
      </c>
      <c r="O283" s="15">
        <f t="shared" si="63"/>
        <v>39.396500000000003</v>
      </c>
      <c r="P283" s="14">
        <f t="shared" si="64"/>
        <v>0</v>
      </c>
      <c r="Q283" s="14">
        <f t="shared" si="65"/>
        <v>38.650300000000001</v>
      </c>
      <c r="R283" s="14">
        <f t="shared" si="66"/>
        <v>0</v>
      </c>
      <c r="S283" s="15">
        <f t="shared" si="67"/>
        <v>38.650300000000001</v>
      </c>
    </row>
    <row r="284" spans="1:19" ht="15.75">
      <c r="A284" s="56">
        <v>278</v>
      </c>
      <c r="B284" s="16" t="s">
        <v>42</v>
      </c>
      <c r="C284" s="9" t="s">
        <v>84</v>
      </c>
      <c r="D284" s="10"/>
      <c r="E284" s="11">
        <v>24</v>
      </c>
      <c r="F284" s="12"/>
      <c r="G284" s="12">
        <f t="shared" si="55"/>
        <v>24</v>
      </c>
      <c r="H284" s="13">
        <f t="shared" si="56"/>
        <v>0</v>
      </c>
      <c r="I284" s="14">
        <f t="shared" si="57"/>
        <v>74.373599999999996</v>
      </c>
      <c r="J284" s="14">
        <f t="shared" si="58"/>
        <v>0</v>
      </c>
      <c r="K284" s="15">
        <f t="shared" si="59"/>
        <v>74.373599999999996</v>
      </c>
      <c r="L284" s="14">
        <f t="shared" si="60"/>
        <v>0</v>
      </c>
      <c r="M284" s="14">
        <f t="shared" si="61"/>
        <v>72.731999999999999</v>
      </c>
      <c r="N284" s="14">
        <f t="shared" si="62"/>
        <v>0</v>
      </c>
      <c r="O284" s="15">
        <f t="shared" si="63"/>
        <v>72.731999999999999</v>
      </c>
      <c r="P284" s="14">
        <f t="shared" si="64"/>
        <v>0</v>
      </c>
      <c r="Q284" s="14">
        <f t="shared" si="65"/>
        <v>71.354399999999998</v>
      </c>
      <c r="R284" s="14">
        <f t="shared" si="66"/>
        <v>0</v>
      </c>
      <c r="S284" s="15">
        <f t="shared" si="67"/>
        <v>71.354399999999998</v>
      </c>
    </row>
    <row r="285" spans="1:19" ht="22.5">
      <c r="A285" s="56">
        <v>279</v>
      </c>
      <c r="B285" s="16" t="s">
        <v>42</v>
      </c>
      <c r="C285" s="9" t="s">
        <v>184</v>
      </c>
      <c r="D285" s="10"/>
      <c r="E285" s="11">
        <v>18</v>
      </c>
      <c r="F285" s="12"/>
      <c r="G285" s="12">
        <f t="shared" si="55"/>
        <v>18</v>
      </c>
      <c r="H285" s="13">
        <f t="shared" si="56"/>
        <v>0</v>
      </c>
      <c r="I285" s="14">
        <f t="shared" si="57"/>
        <v>55.780200000000001</v>
      </c>
      <c r="J285" s="14">
        <f t="shared" si="58"/>
        <v>0</v>
      </c>
      <c r="K285" s="15">
        <f t="shared" si="59"/>
        <v>55.780200000000001</v>
      </c>
      <c r="L285" s="14">
        <f t="shared" si="60"/>
        <v>0</v>
      </c>
      <c r="M285" s="14">
        <f t="shared" si="61"/>
        <v>54.548999999999999</v>
      </c>
      <c r="N285" s="14">
        <f t="shared" si="62"/>
        <v>0</v>
      </c>
      <c r="O285" s="15">
        <f t="shared" si="63"/>
        <v>54.548999999999999</v>
      </c>
      <c r="P285" s="14">
        <f t="shared" si="64"/>
        <v>0</v>
      </c>
      <c r="Q285" s="14">
        <f t="shared" si="65"/>
        <v>53.515799999999999</v>
      </c>
      <c r="R285" s="14">
        <f t="shared" si="66"/>
        <v>0</v>
      </c>
      <c r="S285" s="15">
        <f t="shared" si="67"/>
        <v>53.515799999999999</v>
      </c>
    </row>
    <row r="286" spans="1:19" ht="15.75">
      <c r="A286" s="56">
        <v>280</v>
      </c>
      <c r="B286" s="16" t="s">
        <v>42</v>
      </c>
      <c r="C286" s="9" t="s">
        <v>185</v>
      </c>
      <c r="D286" s="10"/>
      <c r="E286" s="11">
        <v>9.65</v>
      </c>
      <c r="F286" s="12"/>
      <c r="G286" s="12">
        <f t="shared" si="55"/>
        <v>9.65</v>
      </c>
      <c r="H286" s="13">
        <f t="shared" si="56"/>
        <v>0</v>
      </c>
      <c r="I286" s="14">
        <f t="shared" si="57"/>
        <v>29.904385000000001</v>
      </c>
      <c r="J286" s="14">
        <f t="shared" si="58"/>
        <v>0</v>
      </c>
      <c r="K286" s="15">
        <f t="shared" si="59"/>
        <v>29.904385000000001</v>
      </c>
      <c r="L286" s="14">
        <f t="shared" si="60"/>
        <v>0</v>
      </c>
      <c r="M286" s="14">
        <f t="shared" si="61"/>
        <v>29.244325</v>
      </c>
      <c r="N286" s="14">
        <f t="shared" si="62"/>
        <v>0</v>
      </c>
      <c r="O286" s="15">
        <f t="shared" si="63"/>
        <v>29.244325</v>
      </c>
      <c r="P286" s="14">
        <f t="shared" si="64"/>
        <v>0</v>
      </c>
      <c r="Q286" s="14">
        <f t="shared" si="65"/>
        <v>28.690415000000002</v>
      </c>
      <c r="R286" s="14">
        <f t="shared" si="66"/>
        <v>0</v>
      </c>
      <c r="S286" s="15">
        <f t="shared" si="67"/>
        <v>28.690415000000002</v>
      </c>
    </row>
    <row r="287" spans="1:19" ht="15.75">
      <c r="A287" s="56">
        <v>281</v>
      </c>
      <c r="B287" s="16" t="s">
        <v>42</v>
      </c>
      <c r="C287" s="9" t="s">
        <v>58</v>
      </c>
      <c r="D287" s="10">
        <v>45</v>
      </c>
      <c r="E287" s="11"/>
      <c r="F287" s="12">
        <v>58</v>
      </c>
      <c r="G287" s="12">
        <f t="shared" si="55"/>
        <v>103</v>
      </c>
      <c r="H287" s="13">
        <f t="shared" si="56"/>
        <v>128.73599999999999</v>
      </c>
      <c r="I287" s="14">
        <f t="shared" si="57"/>
        <v>0</v>
      </c>
      <c r="J287" s="14">
        <f t="shared" si="58"/>
        <v>158.76920000000001</v>
      </c>
      <c r="K287" s="15">
        <f t="shared" si="59"/>
        <v>287.5052</v>
      </c>
      <c r="L287" s="14">
        <f t="shared" si="60"/>
        <v>125.88300000000001</v>
      </c>
      <c r="M287" s="14">
        <f t="shared" si="61"/>
        <v>0</v>
      </c>
      <c r="N287" s="14">
        <f t="shared" si="62"/>
        <v>155.4922</v>
      </c>
      <c r="O287" s="15">
        <f t="shared" si="63"/>
        <v>281.37520000000001</v>
      </c>
      <c r="P287" s="14">
        <f t="shared" si="64"/>
        <v>117.1035</v>
      </c>
      <c r="Q287" s="14">
        <f t="shared" si="65"/>
        <v>0</v>
      </c>
      <c r="R287" s="14">
        <f t="shared" si="66"/>
        <v>147.17500000000001</v>
      </c>
      <c r="S287" s="15">
        <f t="shared" si="67"/>
        <v>264.27850000000001</v>
      </c>
    </row>
    <row r="288" spans="1:19" ht="15.75">
      <c r="A288" s="56">
        <v>282</v>
      </c>
      <c r="B288" s="16" t="s">
        <v>42</v>
      </c>
      <c r="C288" s="9" t="s">
        <v>32</v>
      </c>
      <c r="D288" s="10">
        <v>45</v>
      </c>
      <c r="E288" s="11"/>
      <c r="F288" s="12"/>
      <c r="G288" s="12">
        <f t="shared" si="55"/>
        <v>45</v>
      </c>
      <c r="H288" s="13">
        <f t="shared" si="56"/>
        <v>128.73599999999999</v>
      </c>
      <c r="I288" s="14">
        <f t="shared" si="57"/>
        <v>0</v>
      </c>
      <c r="J288" s="14">
        <f t="shared" si="58"/>
        <v>0</v>
      </c>
      <c r="K288" s="15">
        <f t="shared" si="59"/>
        <v>128.73599999999999</v>
      </c>
      <c r="L288" s="14">
        <f t="shared" si="60"/>
        <v>125.88300000000001</v>
      </c>
      <c r="M288" s="14">
        <f t="shared" si="61"/>
        <v>0</v>
      </c>
      <c r="N288" s="14">
        <f t="shared" si="62"/>
        <v>0</v>
      </c>
      <c r="O288" s="15">
        <f t="shared" si="63"/>
        <v>125.88300000000001</v>
      </c>
      <c r="P288" s="14">
        <f t="shared" si="64"/>
        <v>117.1035</v>
      </c>
      <c r="Q288" s="14">
        <f t="shared" si="65"/>
        <v>0</v>
      </c>
      <c r="R288" s="14">
        <f t="shared" si="66"/>
        <v>0</v>
      </c>
      <c r="S288" s="15">
        <f t="shared" si="67"/>
        <v>117.1035</v>
      </c>
    </row>
    <row r="289" spans="1:19" ht="15.75">
      <c r="A289" s="56">
        <v>283</v>
      </c>
      <c r="B289" s="16"/>
      <c r="C289" s="9" t="s">
        <v>186</v>
      </c>
      <c r="D289" s="10"/>
      <c r="E289" s="11">
        <v>12</v>
      </c>
      <c r="F289" s="12"/>
      <c r="G289" s="12">
        <f t="shared" si="55"/>
        <v>12</v>
      </c>
      <c r="H289" s="13">
        <f t="shared" si="56"/>
        <v>0</v>
      </c>
      <c r="I289" s="14">
        <f t="shared" si="57"/>
        <v>37.186799999999998</v>
      </c>
      <c r="J289" s="14">
        <f t="shared" si="58"/>
        <v>0</v>
      </c>
      <c r="K289" s="15">
        <f t="shared" si="59"/>
        <v>37.186799999999998</v>
      </c>
      <c r="L289" s="14">
        <f t="shared" si="60"/>
        <v>0</v>
      </c>
      <c r="M289" s="14">
        <f t="shared" si="61"/>
        <v>36.366</v>
      </c>
      <c r="N289" s="14">
        <f t="shared" si="62"/>
        <v>0</v>
      </c>
      <c r="O289" s="15">
        <f t="shared" si="63"/>
        <v>36.366</v>
      </c>
      <c r="P289" s="14">
        <f t="shared" si="64"/>
        <v>0</v>
      </c>
      <c r="Q289" s="14">
        <f t="shared" si="65"/>
        <v>35.677199999999999</v>
      </c>
      <c r="R289" s="14">
        <f t="shared" si="66"/>
        <v>0</v>
      </c>
      <c r="S289" s="15">
        <f t="shared" si="67"/>
        <v>35.677199999999999</v>
      </c>
    </row>
    <row r="290" spans="1:19" ht="15.75">
      <c r="A290" s="56">
        <v>284</v>
      </c>
      <c r="B290" s="16"/>
      <c r="C290" s="9" t="s">
        <v>187</v>
      </c>
      <c r="D290" s="10">
        <v>7</v>
      </c>
      <c r="E290" s="11"/>
      <c r="F290" s="12"/>
      <c r="G290" s="12">
        <f t="shared" si="55"/>
        <v>7</v>
      </c>
      <c r="H290" s="13">
        <f t="shared" si="56"/>
        <v>20.025599999999997</v>
      </c>
      <c r="I290" s="14">
        <f t="shared" si="57"/>
        <v>0</v>
      </c>
      <c r="J290" s="14">
        <f t="shared" si="58"/>
        <v>0</v>
      </c>
      <c r="K290" s="15">
        <f t="shared" si="59"/>
        <v>20.025599999999997</v>
      </c>
      <c r="L290" s="14">
        <f t="shared" si="60"/>
        <v>19.581800000000001</v>
      </c>
      <c r="M290" s="14">
        <f t="shared" si="61"/>
        <v>0</v>
      </c>
      <c r="N290" s="14">
        <f t="shared" si="62"/>
        <v>0</v>
      </c>
      <c r="O290" s="15">
        <f t="shared" si="63"/>
        <v>19.581800000000001</v>
      </c>
      <c r="P290" s="14">
        <f t="shared" si="64"/>
        <v>18.216100000000001</v>
      </c>
      <c r="Q290" s="14">
        <f t="shared" si="65"/>
        <v>0</v>
      </c>
      <c r="R290" s="14">
        <f t="shared" si="66"/>
        <v>0</v>
      </c>
      <c r="S290" s="15">
        <f t="shared" si="67"/>
        <v>18.216100000000001</v>
      </c>
    </row>
    <row r="291" spans="1:19" ht="15.75">
      <c r="A291" s="56">
        <v>285</v>
      </c>
      <c r="B291" s="16" t="s">
        <v>42</v>
      </c>
      <c r="C291" s="9" t="s">
        <v>44</v>
      </c>
      <c r="D291" s="10">
        <v>26</v>
      </c>
      <c r="E291" s="11"/>
      <c r="F291" s="12"/>
      <c r="G291" s="12">
        <f t="shared" si="55"/>
        <v>26</v>
      </c>
      <c r="H291" s="13">
        <f t="shared" si="56"/>
        <v>74.380799999999994</v>
      </c>
      <c r="I291" s="14">
        <f t="shared" si="57"/>
        <v>0</v>
      </c>
      <c r="J291" s="14">
        <f t="shared" si="58"/>
        <v>0</v>
      </c>
      <c r="K291" s="15">
        <f t="shared" si="59"/>
        <v>74.380799999999994</v>
      </c>
      <c r="L291" s="14">
        <f t="shared" si="60"/>
        <v>72.732399999999998</v>
      </c>
      <c r="M291" s="14">
        <f t="shared" si="61"/>
        <v>0</v>
      </c>
      <c r="N291" s="14">
        <f t="shared" si="62"/>
        <v>0</v>
      </c>
      <c r="O291" s="15">
        <f t="shared" si="63"/>
        <v>72.732399999999998</v>
      </c>
      <c r="P291" s="14">
        <f t="shared" si="64"/>
        <v>67.659800000000004</v>
      </c>
      <c r="Q291" s="14">
        <f t="shared" si="65"/>
        <v>0</v>
      </c>
      <c r="R291" s="14">
        <f t="shared" si="66"/>
        <v>0</v>
      </c>
      <c r="S291" s="15">
        <f t="shared" si="67"/>
        <v>67.659800000000004</v>
      </c>
    </row>
    <row r="292" spans="1:19" ht="24">
      <c r="A292" s="56">
        <v>286</v>
      </c>
      <c r="B292" s="20" t="s">
        <v>112</v>
      </c>
      <c r="C292" s="9" t="s">
        <v>37</v>
      </c>
      <c r="D292" s="10">
        <v>15</v>
      </c>
      <c r="E292" s="11"/>
      <c r="F292" s="38"/>
      <c r="G292" s="12">
        <f t="shared" si="55"/>
        <v>15</v>
      </c>
      <c r="H292" s="13">
        <f t="shared" si="56"/>
        <v>42.911999999999999</v>
      </c>
      <c r="I292" s="14">
        <f t="shared" si="57"/>
        <v>0</v>
      </c>
      <c r="J292" s="14">
        <f t="shared" si="58"/>
        <v>0</v>
      </c>
      <c r="K292" s="15">
        <f t="shared" si="59"/>
        <v>42.911999999999999</v>
      </c>
      <c r="L292" s="14">
        <f t="shared" si="60"/>
        <v>41.960999999999999</v>
      </c>
      <c r="M292" s="14">
        <f t="shared" si="61"/>
        <v>0</v>
      </c>
      <c r="N292" s="14">
        <f t="shared" si="62"/>
        <v>0</v>
      </c>
      <c r="O292" s="15">
        <f t="shared" si="63"/>
        <v>41.960999999999999</v>
      </c>
      <c r="P292" s="14">
        <f t="shared" si="64"/>
        <v>39.034500000000001</v>
      </c>
      <c r="Q292" s="14">
        <f t="shared" si="65"/>
        <v>0</v>
      </c>
      <c r="R292" s="14">
        <f t="shared" si="66"/>
        <v>0</v>
      </c>
      <c r="S292" s="15">
        <f t="shared" si="67"/>
        <v>39.034500000000001</v>
      </c>
    </row>
    <row r="293" spans="1:19">
      <c r="A293" s="56">
        <v>287</v>
      </c>
      <c r="B293" s="17" t="s">
        <v>188</v>
      </c>
      <c r="C293" s="9" t="s">
        <v>115</v>
      </c>
      <c r="D293" s="10">
        <v>8</v>
      </c>
      <c r="E293" s="11"/>
      <c r="F293" s="12"/>
      <c r="G293" s="12">
        <f t="shared" si="55"/>
        <v>8</v>
      </c>
      <c r="H293" s="13">
        <f t="shared" si="56"/>
        <v>22.886399999999998</v>
      </c>
      <c r="I293" s="14">
        <f t="shared" si="57"/>
        <v>0</v>
      </c>
      <c r="J293" s="14">
        <f t="shared" si="58"/>
        <v>0</v>
      </c>
      <c r="K293" s="15">
        <f t="shared" si="59"/>
        <v>22.886399999999998</v>
      </c>
      <c r="L293" s="14">
        <f t="shared" si="60"/>
        <v>22.379200000000001</v>
      </c>
      <c r="M293" s="14">
        <f t="shared" si="61"/>
        <v>0</v>
      </c>
      <c r="N293" s="14">
        <f t="shared" si="62"/>
        <v>0</v>
      </c>
      <c r="O293" s="15">
        <f t="shared" si="63"/>
        <v>22.379200000000001</v>
      </c>
      <c r="P293" s="14">
        <f t="shared" si="64"/>
        <v>20.8184</v>
      </c>
      <c r="Q293" s="14">
        <f t="shared" si="65"/>
        <v>0</v>
      </c>
      <c r="R293" s="14">
        <f t="shared" si="66"/>
        <v>0</v>
      </c>
      <c r="S293" s="15">
        <f t="shared" si="67"/>
        <v>20.8184</v>
      </c>
    </row>
    <row r="294" spans="1:19">
      <c r="A294" s="56">
        <v>288</v>
      </c>
      <c r="B294" s="27" t="s">
        <v>74</v>
      </c>
      <c r="C294" s="28" t="s">
        <v>189</v>
      </c>
      <c r="D294" s="39"/>
      <c r="E294" s="27">
        <v>20</v>
      </c>
      <c r="F294" s="40"/>
      <c r="G294" s="40"/>
      <c r="H294" s="13">
        <f t="shared" si="56"/>
        <v>0</v>
      </c>
      <c r="I294" s="14">
        <f t="shared" si="57"/>
        <v>61.978000000000002</v>
      </c>
      <c r="J294" s="14">
        <f t="shared" si="58"/>
        <v>0</v>
      </c>
      <c r="K294" s="15">
        <f t="shared" si="59"/>
        <v>61.978000000000002</v>
      </c>
      <c r="L294" s="14">
        <f t="shared" si="60"/>
        <v>0</v>
      </c>
      <c r="M294" s="14">
        <f t="shared" si="61"/>
        <v>60.61</v>
      </c>
      <c r="N294" s="14">
        <f t="shared" si="62"/>
        <v>0</v>
      </c>
      <c r="O294" s="15">
        <f t="shared" si="63"/>
        <v>60.61</v>
      </c>
      <c r="P294" s="14">
        <f t="shared" si="64"/>
        <v>0</v>
      </c>
      <c r="Q294" s="14">
        <f t="shared" si="65"/>
        <v>59.462000000000003</v>
      </c>
      <c r="R294" s="14">
        <f t="shared" si="66"/>
        <v>0</v>
      </c>
      <c r="S294" s="15">
        <f t="shared" si="67"/>
        <v>59.462000000000003</v>
      </c>
    </row>
    <row r="295" spans="1:19" ht="15.75">
      <c r="A295" s="56">
        <v>289</v>
      </c>
      <c r="B295" s="36"/>
      <c r="C295" s="28" t="s">
        <v>190</v>
      </c>
      <c r="D295" s="39"/>
      <c r="E295" s="27">
        <v>27</v>
      </c>
      <c r="F295" s="40"/>
      <c r="G295" s="40"/>
      <c r="H295" s="13">
        <f t="shared" si="56"/>
        <v>0</v>
      </c>
      <c r="I295" s="14">
        <f t="shared" si="57"/>
        <v>83.670299999999997</v>
      </c>
      <c r="J295" s="14">
        <f t="shared" si="58"/>
        <v>0</v>
      </c>
      <c r="K295" s="15">
        <f t="shared" si="59"/>
        <v>83.670299999999997</v>
      </c>
      <c r="L295" s="14">
        <f t="shared" si="60"/>
        <v>0</v>
      </c>
      <c r="M295" s="14">
        <f t="shared" si="61"/>
        <v>81.823499999999996</v>
      </c>
      <c r="N295" s="14">
        <f t="shared" si="62"/>
        <v>0</v>
      </c>
      <c r="O295" s="15">
        <f t="shared" si="63"/>
        <v>81.823499999999996</v>
      </c>
      <c r="P295" s="14">
        <f t="shared" si="64"/>
        <v>0</v>
      </c>
      <c r="Q295" s="14">
        <f t="shared" si="65"/>
        <v>80.273700000000005</v>
      </c>
      <c r="R295" s="14">
        <f t="shared" si="66"/>
        <v>0</v>
      </c>
      <c r="S295" s="15">
        <f t="shared" si="67"/>
        <v>80.273700000000005</v>
      </c>
    </row>
    <row r="296" spans="1:19" ht="21">
      <c r="A296" s="122" t="s">
        <v>200</v>
      </c>
      <c r="B296" s="122"/>
      <c r="C296" s="122"/>
      <c r="D296" s="122"/>
      <c r="E296" s="122"/>
      <c r="F296" s="122"/>
      <c r="G296" s="122"/>
      <c r="H296" s="122"/>
      <c r="I296" s="122"/>
      <c r="J296" s="122"/>
      <c r="K296" s="122"/>
      <c r="L296" s="122"/>
      <c r="M296" s="122"/>
      <c r="N296" s="122"/>
      <c r="O296" s="122"/>
      <c r="P296" s="122"/>
      <c r="Q296" s="122"/>
      <c r="R296" s="122"/>
      <c r="S296" s="122"/>
    </row>
  </sheetData>
  <mergeCells count="24">
    <mergeCell ref="A296:S296"/>
    <mergeCell ref="J4:J5"/>
    <mergeCell ref="A1:S1"/>
    <mergeCell ref="A2:G2"/>
    <mergeCell ref="H2:S2"/>
    <mergeCell ref="A3:A6"/>
    <mergeCell ref="B3:C3"/>
    <mergeCell ref="D3:G3"/>
    <mergeCell ref="H3:K3"/>
    <mergeCell ref="L3:O3"/>
    <mergeCell ref="P3:S3"/>
    <mergeCell ref="B4:B6"/>
    <mergeCell ref="C4:C6"/>
    <mergeCell ref="D4:E5"/>
    <mergeCell ref="F4:F6"/>
    <mergeCell ref="G4:G6"/>
    <mergeCell ref="H4:I4"/>
    <mergeCell ref="S4:S6"/>
    <mergeCell ref="K4:K6"/>
    <mergeCell ref="L4:M4"/>
    <mergeCell ref="N4:N5"/>
    <mergeCell ref="O4:O6"/>
    <mergeCell ref="P4:Q4"/>
    <mergeCell ref="R4:R5"/>
  </mergeCells>
  <pageMargins left="0.2" right="0.2" top="0.25" bottom="0.25" header="0.3" footer="0.3"/>
  <pageSetup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B7" sqref="B7:G13"/>
    </sheetView>
  </sheetViews>
  <sheetFormatPr defaultRowHeight="15"/>
  <cols>
    <col min="7" max="7" width="9.140625" style="64"/>
    <col min="8" max="8" width="10.85546875" customWidth="1"/>
    <col min="9" max="9" width="11.7109375" customWidth="1"/>
  </cols>
  <sheetData>
    <row r="1" spans="1:19">
      <c r="A1" s="65" t="s">
        <v>198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5.75">
      <c r="A2" s="66" t="s">
        <v>191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ht="15.75">
      <c r="A3" s="67" t="s">
        <v>1</v>
      </c>
      <c r="B3" s="68" t="s">
        <v>2</v>
      </c>
      <c r="C3" s="68"/>
      <c r="D3" s="66" t="s">
        <v>3</v>
      </c>
      <c r="E3" s="66"/>
      <c r="F3" s="66"/>
      <c r="G3" s="66"/>
      <c r="H3" s="69" t="s">
        <v>192</v>
      </c>
      <c r="I3" s="69"/>
      <c r="J3" s="69"/>
      <c r="K3" s="69"/>
      <c r="L3" s="69" t="s">
        <v>193</v>
      </c>
      <c r="M3" s="69"/>
      <c r="N3" s="69"/>
      <c r="O3" s="69"/>
      <c r="P3" s="69" t="s">
        <v>194</v>
      </c>
      <c r="Q3" s="69"/>
      <c r="R3" s="69"/>
      <c r="S3" s="69"/>
    </row>
    <row r="4" spans="1:19">
      <c r="A4" s="67"/>
      <c r="B4" s="70" t="s">
        <v>7</v>
      </c>
      <c r="C4" s="71" t="s">
        <v>8</v>
      </c>
      <c r="D4" s="71" t="s">
        <v>9</v>
      </c>
      <c r="E4" s="71"/>
      <c r="F4" s="73" t="s">
        <v>10</v>
      </c>
      <c r="G4" s="73" t="s">
        <v>11</v>
      </c>
      <c r="H4" s="74" t="s">
        <v>9</v>
      </c>
      <c r="I4" s="74"/>
      <c r="J4" s="74" t="s">
        <v>10</v>
      </c>
      <c r="K4" s="72" t="s">
        <v>12</v>
      </c>
      <c r="L4" s="74" t="s">
        <v>9</v>
      </c>
      <c r="M4" s="74"/>
      <c r="N4" s="74" t="s">
        <v>195</v>
      </c>
      <c r="O4" s="72" t="s">
        <v>12</v>
      </c>
      <c r="P4" s="74" t="s">
        <v>9</v>
      </c>
      <c r="Q4" s="74"/>
      <c r="R4" s="74" t="s">
        <v>10</v>
      </c>
      <c r="S4" s="72" t="s">
        <v>12</v>
      </c>
    </row>
    <row r="5" spans="1:19">
      <c r="A5" s="67"/>
      <c r="B5" s="70"/>
      <c r="C5" s="71"/>
      <c r="D5" s="71"/>
      <c r="E5" s="71"/>
      <c r="F5" s="73"/>
      <c r="G5" s="73"/>
      <c r="H5" s="41" t="s">
        <v>15</v>
      </c>
      <c r="I5" s="42" t="s">
        <v>14</v>
      </c>
      <c r="J5" s="74"/>
      <c r="K5" s="72"/>
      <c r="L5" s="41" t="s">
        <v>15</v>
      </c>
      <c r="M5" s="42" t="s">
        <v>14</v>
      </c>
      <c r="N5" s="74"/>
      <c r="O5" s="72"/>
      <c r="P5" s="41" t="s">
        <v>15</v>
      </c>
      <c r="Q5" s="42" t="s">
        <v>14</v>
      </c>
      <c r="R5" s="74"/>
      <c r="S5" s="72"/>
    </row>
    <row r="6" spans="1:19" ht="15.75">
      <c r="A6" s="67"/>
      <c r="B6" s="70"/>
      <c r="C6" s="71"/>
      <c r="D6" s="3" t="s">
        <v>15</v>
      </c>
      <c r="E6" s="3" t="s">
        <v>14</v>
      </c>
      <c r="F6" s="73"/>
      <c r="G6" s="73"/>
      <c r="H6" s="46">
        <v>2.1547000000000001</v>
      </c>
      <c r="I6" s="46">
        <v>2.3976999999999999</v>
      </c>
      <c r="J6" s="47">
        <v>1.9206000000000001</v>
      </c>
      <c r="K6" s="72"/>
      <c r="L6" s="48">
        <v>2.0746000000000002</v>
      </c>
      <c r="M6" s="46">
        <v>2.379</v>
      </c>
      <c r="N6" s="48">
        <v>1.8815999999999999</v>
      </c>
      <c r="O6" s="72"/>
      <c r="P6" s="48">
        <v>1.9903999999999999</v>
      </c>
      <c r="Q6" s="48">
        <v>2.2951999999999999</v>
      </c>
      <c r="R6" s="48">
        <v>1.8371999999999999</v>
      </c>
      <c r="S6" s="72"/>
    </row>
    <row r="7" spans="1:19">
      <c r="A7" s="56">
        <v>1</v>
      </c>
      <c r="B7" s="8" t="s">
        <v>133</v>
      </c>
      <c r="C7" s="9" t="s">
        <v>73</v>
      </c>
      <c r="D7" s="10"/>
      <c r="E7" s="11"/>
      <c r="F7" s="12">
        <v>276</v>
      </c>
      <c r="G7" s="63">
        <v>276</v>
      </c>
      <c r="H7" s="13">
        <f>D7*2.1547</f>
        <v>0</v>
      </c>
      <c r="I7" s="14">
        <f>E7*2.3977</f>
        <v>0</v>
      </c>
      <c r="J7" s="14">
        <f>F7*1.9206</f>
        <v>530.0856</v>
      </c>
      <c r="K7" s="58">
        <f>SUM(H7:J7)</f>
        <v>530.0856</v>
      </c>
      <c r="L7" s="14">
        <f>D7*2.0746</f>
        <v>0</v>
      </c>
      <c r="M7" s="14">
        <f>E7*2.379</f>
        <v>0</v>
      </c>
      <c r="N7" s="14">
        <f>F7*1.8816</f>
        <v>519.32159999999999</v>
      </c>
      <c r="O7" s="15">
        <f>SUM(L7:N7)</f>
        <v>519.32159999999999</v>
      </c>
      <c r="P7" s="14">
        <f>D7*1.9904</f>
        <v>0</v>
      </c>
      <c r="Q7" s="14">
        <f>E7*2.2952</f>
        <v>0</v>
      </c>
      <c r="R7" s="14">
        <f>F7*1.8372</f>
        <v>507.06719999999996</v>
      </c>
      <c r="S7" s="15">
        <f>SUM(P7:R7)</f>
        <v>507.06719999999996</v>
      </c>
    </row>
    <row r="8" spans="1:19">
      <c r="A8" s="56">
        <v>2</v>
      </c>
      <c r="B8" s="8" t="s">
        <v>133</v>
      </c>
      <c r="C8" s="9" t="s">
        <v>40</v>
      </c>
      <c r="D8" s="10"/>
      <c r="E8" s="11"/>
      <c r="F8" s="12">
        <v>243</v>
      </c>
      <c r="G8" s="63">
        <v>243</v>
      </c>
      <c r="H8" s="13">
        <f t="shared" ref="H8:H13" si="0">D8*2.1547</f>
        <v>0</v>
      </c>
      <c r="I8" s="14">
        <f t="shared" ref="I8:I11" si="1">E8*2.3977</f>
        <v>0</v>
      </c>
      <c r="J8" s="14">
        <f t="shared" ref="J8:J13" si="2">F8*1.9206</f>
        <v>466.70580000000001</v>
      </c>
      <c r="K8" s="58">
        <f t="shared" ref="K8:K11" si="3">SUM(H8:J8)</f>
        <v>466.70580000000001</v>
      </c>
      <c r="L8" s="14">
        <f t="shared" ref="L8:L13" si="4">D8*2.0746</f>
        <v>0</v>
      </c>
      <c r="M8" s="14">
        <f t="shared" ref="M8:M13" si="5">E8*2.379</f>
        <v>0</v>
      </c>
      <c r="N8" s="14">
        <f t="shared" ref="N8:N13" si="6">F8*1.8816</f>
        <v>457.22879999999998</v>
      </c>
      <c r="O8" s="15">
        <f t="shared" ref="O8:O11" si="7">SUM(L8:N8)</f>
        <v>457.22879999999998</v>
      </c>
      <c r="P8" s="14">
        <f t="shared" ref="P8:P13" si="8">D8*1.9904</f>
        <v>0</v>
      </c>
      <c r="Q8" s="14">
        <f t="shared" ref="Q8:Q13" si="9">E8*2.2952</f>
        <v>0</v>
      </c>
      <c r="R8" s="14">
        <f t="shared" ref="R8:R13" si="10">F8*1.8372</f>
        <v>446.43959999999998</v>
      </c>
      <c r="S8" s="15">
        <f t="shared" ref="S8:S11" si="11">SUM(P8:R8)</f>
        <v>446.43959999999998</v>
      </c>
    </row>
    <row r="9" spans="1:19">
      <c r="A9" s="56">
        <v>3</v>
      </c>
      <c r="B9" s="8" t="s">
        <v>133</v>
      </c>
      <c r="C9" s="9" t="s">
        <v>199</v>
      </c>
      <c r="D9" s="10"/>
      <c r="E9" s="11"/>
      <c r="F9" s="12">
        <v>218</v>
      </c>
      <c r="G9" s="63">
        <f t="shared" ref="G9:G11" si="12">SUM(D9:F9)</f>
        <v>218</v>
      </c>
      <c r="H9" s="13">
        <f t="shared" si="0"/>
        <v>0</v>
      </c>
      <c r="I9" s="14">
        <f t="shared" si="1"/>
        <v>0</v>
      </c>
      <c r="J9" s="14">
        <f t="shared" si="2"/>
        <v>418.69080000000002</v>
      </c>
      <c r="K9" s="58">
        <f t="shared" si="3"/>
        <v>418.69080000000002</v>
      </c>
      <c r="L9" s="14">
        <f t="shared" si="4"/>
        <v>0</v>
      </c>
      <c r="M9" s="14">
        <f t="shared" si="5"/>
        <v>0</v>
      </c>
      <c r="N9" s="14">
        <f t="shared" si="6"/>
        <v>410.18880000000001</v>
      </c>
      <c r="O9" s="15">
        <f t="shared" si="7"/>
        <v>410.18880000000001</v>
      </c>
      <c r="P9" s="14">
        <f t="shared" si="8"/>
        <v>0</v>
      </c>
      <c r="Q9" s="14">
        <f t="shared" si="9"/>
        <v>0</v>
      </c>
      <c r="R9" s="14">
        <f t="shared" si="10"/>
        <v>400.50959999999998</v>
      </c>
      <c r="S9" s="15">
        <f t="shared" si="11"/>
        <v>400.50959999999998</v>
      </c>
    </row>
    <row r="10" spans="1:19">
      <c r="A10" s="56">
        <v>4</v>
      </c>
      <c r="B10" s="8" t="s">
        <v>133</v>
      </c>
      <c r="C10" s="9" t="s">
        <v>37</v>
      </c>
      <c r="D10" s="10"/>
      <c r="E10" s="11"/>
      <c r="F10" s="12">
        <v>198</v>
      </c>
      <c r="G10" s="63">
        <f t="shared" si="12"/>
        <v>198</v>
      </c>
      <c r="H10" s="13">
        <f t="shared" si="0"/>
        <v>0</v>
      </c>
      <c r="I10" s="14">
        <f t="shared" si="1"/>
        <v>0</v>
      </c>
      <c r="J10" s="14">
        <f t="shared" si="2"/>
        <v>380.27879999999999</v>
      </c>
      <c r="K10" s="58">
        <f t="shared" si="3"/>
        <v>380.27879999999999</v>
      </c>
      <c r="L10" s="14">
        <f t="shared" si="4"/>
        <v>0</v>
      </c>
      <c r="M10" s="14">
        <f t="shared" si="5"/>
        <v>0</v>
      </c>
      <c r="N10" s="14">
        <f t="shared" si="6"/>
        <v>372.55680000000001</v>
      </c>
      <c r="O10" s="15">
        <f t="shared" si="7"/>
        <v>372.55680000000001</v>
      </c>
      <c r="P10" s="14">
        <f t="shared" si="8"/>
        <v>0</v>
      </c>
      <c r="Q10" s="14">
        <f t="shared" si="9"/>
        <v>0</v>
      </c>
      <c r="R10" s="14">
        <f t="shared" si="10"/>
        <v>363.76560000000001</v>
      </c>
      <c r="S10" s="15">
        <f t="shared" si="11"/>
        <v>363.76560000000001</v>
      </c>
    </row>
    <row r="11" spans="1:19">
      <c r="A11" s="56">
        <v>5</v>
      </c>
      <c r="B11" s="8" t="s">
        <v>133</v>
      </c>
      <c r="C11" s="9" t="s">
        <v>20</v>
      </c>
      <c r="D11" s="10"/>
      <c r="E11" s="11"/>
      <c r="F11" s="12">
        <v>196</v>
      </c>
      <c r="G11" s="63">
        <f t="shared" si="12"/>
        <v>196</v>
      </c>
      <c r="H11" s="13">
        <f t="shared" si="0"/>
        <v>0</v>
      </c>
      <c r="I11" s="14">
        <f t="shared" si="1"/>
        <v>0</v>
      </c>
      <c r="J11" s="14">
        <f t="shared" si="2"/>
        <v>376.43760000000003</v>
      </c>
      <c r="K11" s="58">
        <f t="shared" si="3"/>
        <v>376.43760000000003</v>
      </c>
      <c r="L11" s="14">
        <f t="shared" si="4"/>
        <v>0</v>
      </c>
      <c r="M11" s="14">
        <f t="shared" si="5"/>
        <v>0</v>
      </c>
      <c r="N11" s="14">
        <f t="shared" si="6"/>
        <v>368.79359999999997</v>
      </c>
      <c r="O11" s="15">
        <f t="shared" si="7"/>
        <v>368.79359999999997</v>
      </c>
      <c r="P11" s="14">
        <f t="shared" si="8"/>
        <v>0</v>
      </c>
      <c r="Q11" s="14">
        <f t="shared" si="9"/>
        <v>0</v>
      </c>
      <c r="R11" s="14">
        <f t="shared" si="10"/>
        <v>360.09120000000001</v>
      </c>
      <c r="S11" s="15">
        <f t="shared" si="11"/>
        <v>360.09120000000001</v>
      </c>
    </row>
    <row r="12" spans="1:19">
      <c r="A12" s="59">
        <v>6</v>
      </c>
      <c r="B12" s="8" t="s">
        <v>133</v>
      </c>
      <c r="C12" s="60" t="s">
        <v>119</v>
      </c>
      <c r="F12" s="61">
        <v>223</v>
      </c>
      <c r="G12" s="64">
        <v>223</v>
      </c>
      <c r="H12" s="13">
        <f t="shared" si="0"/>
        <v>0</v>
      </c>
      <c r="J12" s="62">
        <f t="shared" si="2"/>
        <v>428.29380000000003</v>
      </c>
      <c r="K12">
        <v>428.29</v>
      </c>
      <c r="L12" s="14">
        <f t="shared" si="4"/>
        <v>0</v>
      </c>
      <c r="M12" s="14">
        <f t="shared" si="5"/>
        <v>0</v>
      </c>
      <c r="N12" s="62">
        <f t="shared" si="6"/>
        <v>419.59679999999997</v>
      </c>
      <c r="O12">
        <v>419.6</v>
      </c>
      <c r="P12" s="14">
        <f t="shared" si="8"/>
        <v>0</v>
      </c>
      <c r="Q12" s="14">
        <f t="shared" si="9"/>
        <v>0</v>
      </c>
      <c r="R12" s="62">
        <f t="shared" si="10"/>
        <v>409.69560000000001</v>
      </c>
      <c r="S12">
        <v>409.7</v>
      </c>
    </row>
    <row r="13" spans="1:19">
      <c r="A13" s="59">
        <v>7</v>
      </c>
      <c r="B13" s="8" t="s">
        <v>133</v>
      </c>
      <c r="C13" s="60" t="s">
        <v>27</v>
      </c>
      <c r="F13" s="61">
        <v>235</v>
      </c>
      <c r="G13" s="64">
        <v>235</v>
      </c>
      <c r="H13" s="13">
        <f t="shared" si="0"/>
        <v>0</v>
      </c>
      <c r="I13" s="14">
        <f>E12*2.3977</f>
        <v>0</v>
      </c>
      <c r="J13" s="62">
        <f t="shared" si="2"/>
        <v>451.34100000000001</v>
      </c>
      <c r="K13">
        <v>451.34</v>
      </c>
      <c r="L13" s="14">
        <f t="shared" si="4"/>
        <v>0</v>
      </c>
      <c r="M13" s="14">
        <f t="shared" si="5"/>
        <v>0</v>
      </c>
      <c r="N13" s="62">
        <f t="shared" si="6"/>
        <v>442.17599999999999</v>
      </c>
      <c r="O13">
        <v>442.18</v>
      </c>
      <c r="P13" s="14">
        <f t="shared" si="8"/>
        <v>0</v>
      </c>
      <c r="Q13" s="14">
        <f t="shared" si="9"/>
        <v>0</v>
      </c>
      <c r="R13" s="62">
        <f t="shared" si="10"/>
        <v>431.74199999999996</v>
      </c>
      <c r="S13">
        <v>431.74</v>
      </c>
    </row>
    <row r="18" spans="1:19">
      <c r="A18" s="65" t="s">
        <v>197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</row>
    <row r="19" spans="1:19">
      <c r="A19" s="82"/>
      <c r="B19" s="83"/>
      <c r="C19" s="83"/>
      <c r="D19" s="83"/>
      <c r="E19" s="83"/>
      <c r="F19" s="83"/>
      <c r="G19" s="84"/>
      <c r="H19" s="85" t="s">
        <v>0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/>
    </row>
    <row r="20" spans="1:19" ht="15.75">
      <c r="A20" s="88" t="s">
        <v>1</v>
      </c>
      <c r="B20" s="91" t="s">
        <v>2</v>
      </c>
      <c r="C20" s="92"/>
      <c r="D20" s="93" t="s">
        <v>3</v>
      </c>
      <c r="E20" s="94"/>
      <c r="F20" s="94"/>
      <c r="G20" s="95"/>
      <c r="H20" s="96" t="s">
        <v>4</v>
      </c>
      <c r="I20" s="97"/>
      <c r="J20" s="97"/>
      <c r="K20" s="98"/>
      <c r="L20" s="99" t="s">
        <v>5</v>
      </c>
      <c r="M20" s="100"/>
      <c r="N20" s="100"/>
      <c r="O20" s="101"/>
      <c r="P20" s="102" t="s">
        <v>6</v>
      </c>
      <c r="Q20" s="103"/>
      <c r="R20" s="103"/>
      <c r="S20" s="104"/>
    </row>
    <row r="21" spans="1:19">
      <c r="A21" s="89"/>
      <c r="B21" s="105" t="s">
        <v>7</v>
      </c>
      <c r="C21" s="108" t="s">
        <v>8</v>
      </c>
      <c r="D21" s="111" t="s">
        <v>9</v>
      </c>
      <c r="E21" s="112"/>
      <c r="F21" s="115" t="s">
        <v>10</v>
      </c>
      <c r="G21" s="118" t="s">
        <v>11</v>
      </c>
      <c r="H21" s="78" t="s">
        <v>9</v>
      </c>
      <c r="I21" s="79"/>
      <c r="J21" s="80" t="s">
        <v>10</v>
      </c>
      <c r="K21" s="75" t="s">
        <v>12</v>
      </c>
      <c r="L21" s="78" t="s">
        <v>9</v>
      </c>
      <c r="M21" s="79"/>
      <c r="N21" s="80" t="s">
        <v>10</v>
      </c>
      <c r="O21" s="75" t="s">
        <v>12</v>
      </c>
      <c r="P21" s="78" t="s">
        <v>9</v>
      </c>
      <c r="Q21" s="79"/>
      <c r="R21" s="80" t="s">
        <v>10</v>
      </c>
      <c r="S21" s="75" t="s">
        <v>12</v>
      </c>
    </row>
    <row r="22" spans="1:19">
      <c r="A22" s="89"/>
      <c r="B22" s="106"/>
      <c r="C22" s="109"/>
      <c r="D22" s="113"/>
      <c r="E22" s="114"/>
      <c r="F22" s="116"/>
      <c r="G22" s="119"/>
      <c r="H22" s="1" t="s">
        <v>13</v>
      </c>
      <c r="I22" s="2" t="s">
        <v>14</v>
      </c>
      <c r="J22" s="81"/>
      <c r="K22" s="76"/>
      <c r="L22" s="1" t="s">
        <v>13</v>
      </c>
      <c r="M22" s="2" t="s">
        <v>14</v>
      </c>
      <c r="N22" s="81"/>
      <c r="O22" s="76"/>
      <c r="P22" s="1" t="s">
        <v>13</v>
      </c>
      <c r="Q22" s="2" t="s">
        <v>14</v>
      </c>
      <c r="R22" s="81"/>
      <c r="S22" s="76"/>
    </row>
    <row r="23" spans="1:19">
      <c r="A23" s="90"/>
      <c r="B23" s="107"/>
      <c r="C23" s="110"/>
      <c r="D23" s="3" t="s">
        <v>15</v>
      </c>
      <c r="E23" s="4" t="s">
        <v>14</v>
      </c>
      <c r="F23" s="117"/>
      <c r="G23" s="120"/>
      <c r="H23" s="49">
        <v>2.4243999999999999</v>
      </c>
      <c r="I23" s="49">
        <v>2.6625000000000001</v>
      </c>
      <c r="J23" s="5">
        <v>2.3010000000000002</v>
      </c>
      <c r="K23" s="77"/>
      <c r="L23" s="6">
        <v>2.3610000000000002</v>
      </c>
      <c r="M23" s="7">
        <v>2.5941000000000001</v>
      </c>
      <c r="N23" s="7">
        <v>2.2444999999999999</v>
      </c>
      <c r="O23" s="77"/>
      <c r="P23" s="6">
        <v>2.2913999999999999</v>
      </c>
      <c r="Q23" s="7">
        <v>2.5367000000000002</v>
      </c>
      <c r="R23" s="7">
        <v>2.1011000000000002</v>
      </c>
      <c r="S23" s="77"/>
    </row>
    <row r="24" spans="1:19">
      <c r="A24" s="56">
        <v>1</v>
      </c>
      <c r="B24" s="8" t="s">
        <v>133</v>
      </c>
      <c r="C24" s="9" t="s">
        <v>73</v>
      </c>
      <c r="D24" s="10"/>
      <c r="E24" s="11"/>
      <c r="F24" s="12">
        <v>276</v>
      </c>
      <c r="G24" s="63">
        <v>276</v>
      </c>
      <c r="H24" s="13">
        <f>D24*2.4244</f>
        <v>0</v>
      </c>
      <c r="I24" s="14">
        <f>E24*2.6625</f>
        <v>0</v>
      </c>
      <c r="J24" s="14">
        <f>F24*2.301</f>
        <v>635.07600000000002</v>
      </c>
      <c r="K24" s="15">
        <f>SUM(H24:J24)</f>
        <v>635.07600000000002</v>
      </c>
      <c r="L24" s="14">
        <f>D24*2.361</f>
        <v>0</v>
      </c>
      <c r="M24" s="14">
        <f>E24*2.5941</f>
        <v>0</v>
      </c>
      <c r="N24" s="14">
        <f>F24*2.2445</f>
        <v>619.48199999999997</v>
      </c>
      <c r="O24" s="15">
        <f>SUM(L24:N24)</f>
        <v>619.48199999999997</v>
      </c>
      <c r="P24" s="14">
        <f>D24*2.2914</f>
        <v>0</v>
      </c>
      <c r="Q24" s="14">
        <f>E24*2.5367</f>
        <v>0</v>
      </c>
      <c r="R24" s="14">
        <f>F24*2.1011</f>
        <v>579.9036000000001</v>
      </c>
      <c r="S24" s="15">
        <f>SUM(P24:R24)</f>
        <v>579.9036000000001</v>
      </c>
    </row>
    <row r="25" spans="1:19">
      <c r="A25" s="56">
        <v>2</v>
      </c>
      <c r="B25" s="8" t="s">
        <v>133</v>
      </c>
      <c r="C25" s="9" t="s">
        <v>40</v>
      </c>
      <c r="D25" s="10"/>
      <c r="E25" s="11"/>
      <c r="F25" s="12">
        <v>243</v>
      </c>
      <c r="G25" s="63">
        <v>243</v>
      </c>
      <c r="H25" s="13">
        <f t="shared" ref="H25:H30" si="13">D25*2.4244</f>
        <v>0</v>
      </c>
      <c r="I25" s="14">
        <f t="shared" ref="I25:I30" si="14">E25*2.6625</f>
        <v>0</v>
      </c>
      <c r="J25" s="14">
        <f t="shared" ref="J25:J30" si="15">F25*2.301</f>
        <v>559.14300000000003</v>
      </c>
      <c r="K25" s="15">
        <f t="shared" ref="K25:K28" si="16">SUM(H25:J25)</f>
        <v>559.14300000000003</v>
      </c>
      <c r="L25" s="14">
        <f t="shared" ref="L25:L30" si="17">D25*2.361</f>
        <v>0</v>
      </c>
      <c r="M25" s="14">
        <f t="shared" ref="M25:M30" si="18">E25*2.5941</f>
        <v>0</v>
      </c>
      <c r="N25" s="14">
        <f t="shared" ref="N25:N30" si="19">F25*2.2445</f>
        <v>545.4135</v>
      </c>
      <c r="O25" s="15">
        <f t="shared" ref="O25:O28" si="20">SUM(L25:N25)</f>
        <v>545.4135</v>
      </c>
      <c r="P25" s="14">
        <f t="shared" ref="P25:P30" si="21">D25*2.2914</f>
        <v>0</v>
      </c>
      <c r="Q25" s="14">
        <f t="shared" ref="Q25:Q30" si="22">E25*2.5367</f>
        <v>0</v>
      </c>
      <c r="R25" s="14">
        <f t="shared" ref="R25:R30" si="23">F25*2.1011</f>
        <v>510.56730000000005</v>
      </c>
      <c r="S25" s="15">
        <f t="shared" ref="S25:S28" si="24">SUM(P25:R25)</f>
        <v>510.56730000000005</v>
      </c>
    </row>
    <row r="26" spans="1:19">
      <c r="A26" s="56">
        <v>3</v>
      </c>
      <c r="B26" s="8" t="s">
        <v>133</v>
      </c>
      <c r="C26" s="9" t="s">
        <v>199</v>
      </c>
      <c r="D26" s="10"/>
      <c r="E26" s="11"/>
      <c r="F26" s="12">
        <v>218</v>
      </c>
      <c r="G26" s="63">
        <f t="shared" ref="G26:G28" si="25">SUM(D26:F26)</f>
        <v>218</v>
      </c>
      <c r="H26" s="13">
        <f t="shared" si="13"/>
        <v>0</v>
      </c>
      <c r="I26" s="14">
        <f t="shared" si="14"/>
        <v>0</v>
      </c>
      <c r="J26" s="14">
        <f t="shared" si="15"/>
        <v>501.61800000000005</v>
      </c>
      <c r="K26" s="15">
        <f t="shared" si="16"/>
        <v>501.61800000000005</v>
      </c>
      <c r="L26" s="14">
        <f t="shared" si="17"/>
        <v>0</v>
      </c>
      <c r="M26" s="14">
        <f t="shared" si="18"/>
        <v>0</v>
      </c>
      <c r="N26" s="14">
        <f t="shared" si="19"/>
        <v>489.30099999999999</v>
      </c>
      <c r="O26" s="15">
        <f t="shared" si="20"/>
        <v>489.30099999999999</v>
      </c>
      <c r="P26" s="14">
        <f t="shared" si="21"/>
        <v>0</v>
      </c>
      <c r="Q26" s="14">
        <f t="shared" si="22"/>
        <v>0</v>
      </c>
      <c r="R26" s="14">
        <f t="shared" si="23"/>
        <v>458.03980000000001</v>
      </c>
      <c r="S26" s="15">
        <f t="shared" si="24"/>
        <v>458.03980000000001</v>
      </c>
    </row>
    <row r="27" spans="1:19">
      <c r="A27" s="56">
        <v>4</v>
      </c>
      <c r="B27" s="8" t="s">
        <v>133</v>
      </c>
      <c r="C27" s="9" t="s">
        <v>37</v>
      </c>
      <c r="D27" s="10"/>
      <c r="E27" s="11"/>
      <c r="F27" s="12">
        <v>198</v>
      </c>
      <c r="G27" s="63">
        <f t="shared" si="25"/>
        <v>198</v>
      </c>
      <c r="H27" s="13">
        <f t="shared" si="13"/>
        <v>0</v>
      </c>
      <c r="I27" s="14">
        <f t="shared" si="14"/>
        <v>0</v>
      </c>
      <c r="J27" s="14">
        <f t="shared" si="15"/>
        <v>455.59800000000001</v>
      </c>
      <c r="K27" s="15">
        <f t="shared" si="16"/>
        <v>455.59800000000001</v>
      </c>
      <c r="L27" s="14">
        <f t="shared" si="17"/>
        <v>0</v>
      </c>
      <c r="M27" s="14">
        <f t="shared" si="18"/>
        <v>0</v>
      </c>
      <c r="N27" s="14">
        <f t="shared" si="19"/>
        <v>444.411</v>
      </c>
      <c r="O27" s="15">
        <f t="shared" si="20"/>
        <v>444.411</v>
      </c>
      <c r="P27" s="14">
        <f t="shared" si="21"/>
        <v>0</v>
      </c>
      <c r="Q27" s="14">
        <f t="shared" si="22"/>
        <v>0</v>
      </c>
      <c r="R27" s="14">
        <f t="shared" si="23"/>
        <v>416.01780000000002</v>
      </c>
      <c r="S27" s="15">
        <f t="shared" si="24"/>
        <v>416.01780000000002</v>
      </c>
    </row>
    <row r="28" spans="1:19">
      <c r="A28" s="56">
        <v>5</v>
      </c>
      <c r="B28" s="8" t="s">
        <v>133</v>
      </c>
      <c r="C28" s="9" t="s">
        <v>20</v>
      </c>
      <c r="D28" s="10"/>
      <c r="E28" s="11"/>
      <c r="F28" s="12">
        <v>196</v>
      </c>
      <c r="G28" s="63">
        <f t="shared" si="25"/>
        <v>196</v>
      </c>
      <c r="H28" s="13">
        <f t="shared" si="13"/>
        <v>0</v>
      </c>
      <c r="I28" s="14">
        <f t="shared" si="14"/>
        <v>0</v>
      </c>
      <c r="J28" s="14">
        <f t="shared" si="15"/>
        <v>450.99600000000004</v>
      </c>
      <c r="K28" s="15">
        <f t="shared" si="16"/>
        <v>450.99600000000004</v>
      </c>
      <c r="L28" s="14">
        <f t="shared" si="17"/>
        <v>0</v>
      </c>
      <c r="M28" s="14">
        <f t="shared" si="18"/>
        <v>0</v>
      </c>
      <c r="N28" s="14">
        <f t="shared" si="19"/>
        <v>439.92199999999997</v>
      </c>
      <c r="O28" s="15">
        <f t="shared" si="20"/>
        <v>439.92199999999997</v>
      </c>
      <c r="P28" s="14">
        <f t="shared" si="21"/>
        <v>0</v>
      </c>
      <c r="Q28" s="14">
        <f t="shared" si="22"/>
        <v>0</v>
      </c>
      <c r="R28" s="14">
        <f t="shared" si="23"/>
        <v>411.81560000000002</v>
      </c>
      <c r="S28" s="15">
        <f t="shared" si="24"/>
        <v>411.81560000000002</v>
      </c>
    </row>
    <row r="29" spans="1:19">
      <c r="A29" s="59">
        <v>6</v>
      </c>
      <c r="B29" s="8" t="s">
        <v>133</v>
      </c>
      <c r="C29" s="60" t="s">
        <v>119</v>
      </c>
      <c r="F29" s="61">
        <v>223</v>
      </c>
      <c r="G29" s="64">
        <v>223</v>
      </c>
      <c r="H29" s="13">
        <f t="shared" si="13"/>
        <v>0</v>
      </c>
      <c r="I29" s="14">
        <f t="shared" si="14"/>
        <v>0</v>
      </c>
      <c r="J29" s="62">
        <f t="shared" si="15"/>
        <v>513.12300000000005</v>
      </c>
      <c r="K29">
        <v>513.12</v>
      </c>
      <c r="L29" s="14">
        <f t="shared" si="17"/>
        <v>0</v>
      </c>
      <c r="M29" s="14">
        <f t="shared" si="18"/>
        <v>0</v>
      </c>
      <c r="N29" s="62">
        <f t="shared" si="19"/>
        <v>500.52350000000001</v>
      </c>
      <c r="O29">
        <v>500.52</v>
      </c>
      <c r="P29" s="14">
        <f t="shared" si="21"/>
        <v>0</v>
      </c>
      <c r="Q29" s="14">
        <f t="shared" si="22"/>
        <v>0</v>
      </c>
      <c r="R29" s="62">
        <f t="shared" si="23"/>
        <v>468.54530000000005</v>
      </c>
      <c r="S29">
        <v>468.55</v>
      </c>
    </row>
    <row r="30" spans="1:19">
      <c r="A30" s="59">
        <v>7</v>
      </c>
      <c r="B30" s="8" t="s">
        <v>133</v>
      </c>
      <c r="C30" s="60" t="s">
        <v>27</v>
      </c>
      <c r="F30" s="61">
        <v>235</v>
      </c>
      <c r="G30" s="64">
        <v>235</v>
      </c>
      <c r="H30" s="13">
        <f t="shared" si="13"/>
        <v>0</v>
      </c>
      <c r="I30" s="14">
        <f t="shared" si="14"/>
        <v>0</v>
      </c>
      <c r="J30" s="62">
        <f t="shared" si="15"/>
        <v>540.73500000000001</v>
      </c>
      <c r="K30">
        <v>540.74</v>
      </c>
      <c r="L30" s="14">
        <f t="shared" si="17"/>
        <v>0</v>
      </c>
      <c r="M30" s="14">
        <f t="shared" si="18"/>
        <v>0</v>
      </c>
      <c r="N30" s="62">
        <f t="shared" si="19"/>
        <v>527.45749999999998</v>
      </c>
      <c r="O30">
        <v>527.46</v>
      </c>
      <c r="P30" s="14">
        <f t="shared" si="21"/>
        <v>0</v>
      </c>
      <c r="Q30" s="14">
        <f t="shared" si="22"/>
        <v>0</v>
      </c>
      <c r="R30" s="62">
        <f t="shared" si="23"/>
        <v>493.75850000000003</v>
      </c>
      <c r="S30">
        <v>493.76</v>
      </c>
    </row>
  </sheetData>
  <mergeCells count="45">
    <mergeCell ref="H21:I21"/>
    <mergeCell ref="S21:S23"/>
    <mergeCell ref="K21:K23"/>
    <mergeCell ref="L21:M21"/>
    <mergeCell ref="N21:N22"/>
    <mergeCell ref="O21:O23"/>
    <mergeCell ref="P21:Q21"/>
    <mergeCell ref="R21:R22"/>
    <mergeCell ref="R4:R5"/>
    <mergeCell ref="J21:J22"/>
    <mergeCell ref="A18:S18"/>
    <mergeCell ref="A19:G19"/>
    <mergeCell ref="H19:S19"/>
    <mergeCell ref="A20:A23"/>
    <mergeCell ref="B20:C20"/>
    <mergeCell ref="D20:G20"/>
    <mergeCell ref="H20:K20"/>
    <mergeCell ref="L20:O20"/>
    <mergeCell ref="P20:S20"/>
    <mergeCell ref="B21:B23"/>
    <mergeCell ref="C21:C23"/>
    <mergeCell ref="D21:E22"/>
    <mergeCell ref="F21:F23"/>
    <mergeCell ref="G21:G23"/>
    <mergeCell ref="K4:K6"/>
    <mergeCell ref="L4:M4"/>
    <mergeCell ref="N4:N5"/>
    <mergeCell ref="O4:O6"/>
    <mergeCell ref="P4:Q4"/>
    <mergeCell ref="A1:S1"/>
    <mergeCell ref="A2:S2"/>
    <mergeCell ref="A3:A6"/>
    <mergeCell ref="B3:C3"/>
    <mergeCell ref="D3:G3"/>
    <mergeCell ref="H3:K3"/>
    <mergeCell ref="L3:O3"/>
    <mergeCell ref="P3:S3"/>
    <mergeCell ref="B4:B6"/>
    <mergeCell ref="C4:C6"/>
    <mergeCell ref="S4:S6"/>
    <mergeCell ref="D4:E5"/>
    <mergeCell ref="F4:F6"/>
    <mergeCell ref="G4:G6"/>
    <mergeCell ref="H4:I4"/>
    <mergeCell ref="J4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የመለስተኛ ተሽከርካሪ ታሪፍ</vt:lpstr>
      <vt:lpstr>የአነስተኛ ተሽከርካሪ  ታሪፍ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mulunesh</dc:creator>
  <cp:lastModifiedBy>mulunesh</cp:lastModifiedBy>
  <cp:lastPrinted>2025-09-02T09:09:12Z</cp:lastPrinted>
  <dcterms:created xsi:type="dcterms:W3CDTF">2024-07-29T12:38:23Z</dcterms:created>
  <dcterms:modified xsi:type="dcterms:W3CDTF">2025-10-25T09:17:58Z</dcterms:modified>
</cp:coreProperties>
</file>